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gersl\OneDrive - Defense Information Systems Agency\Documents\DRS 42486\"/>
    </mc:Choice>
  </mc:AlternateContent>
  <bookViews>
    <workbookView xWindow="0" yWindow="490" windowWidth="18870" windowHeight="7560" activeTab="8"/>
  </bookViews>
  <sheets>
    <sheet name="1209" sheetId="7" r:id="rId1"/>
    <sheet name="1309" sheetId="3" r:id="rId2"/>
    <sheet name="1409" sheetId="1" r:id="rId3"/>
    <sheet name="1509" sheetId="2" r:id="rId4"/>
    <sheet name="1609" sheetId="4" r:id="rId5"/>
    <sheet name="1709" sheetId="5" r:id="rId6"/>
    <sheet name="1809" sheetId="6" r:id="rId7"/>
    <sheet name="1909" sheetId="8" r:id="rId8"/>
    <sheet name="2009" sheetId="9" r:id="rId9"/>
  </sheets>
  <calcPr calcId="162913"/>
</workbook>
</file>

<file path=xl/calcChain.xml><?xml version="1.0" encoding="utf-8"?>
<calcChain xmlns="http://schemas.openxmlformats.org/spreadsheetml/2006/main">
  <c r="E35" i="9" l="1"/>
  <c r="C35" i="9"/>
  <c r="B35" i="9"/>
  <c r="H34" i="9"/>
  <c r="F34" i="9"/>
  <c r="G33" i="9"/>
  <c r="G35" i="9" s="1"/>
  <c r="F33" i="9"/>
  <c r="H33" i="9" s="1"/>
  <c r="E33" i="9"/>
  <c r="D33" i="9"/>
  <c r="D35" i="9" s="1"/>
  <c r="C33" i="9"/>
  <c r="B33" i="9"/>
  <c r="H32" i="9"/>
  <c r="G32" i="9"/>
  <c r="F32" i="9"/>
  <c r="E32" i="9"/>
  <c r="D32" i="9"/>
  <c r="C32" i="9"/>
  <c r="B32" i="9"/>
  <c r="H31" i="9"/>
  <c r="H30" i="9"/>
  <c r="H29" i="9"/>
  <c r="H28" i="9"/>
  <c r="H27" i="9"/>
  <c r="H26" i="9"/>
  <c r="H25" i="9"/>
  <c r="H24" i="9"/>
  <c r="H23" i="9"/>
  <c r="H22" i="9"/>
  <c r="G22" i="9"/>
  <c r="F22" i="9"/>
  <c r="E22" i="9"/>
  <c r="D22" i="9"/>
  <c r="C22" i="9"/>
  <c r="B22" i="9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8" i="9"/>
  <c r="H7" i="9"/>
  <c r="C35" i="8"/>
  <c r="B35" i="8"/>
  <c r="H34" i="8"/>
  <c r="F34" i="8"/>
  <c r="G33" i="8"/>
  <c r="G35" i="8" s="1"/>
  <c r="F33" i="8"/>
  <c r="H33" i="8" s="1"/>
  <c r="E33" i="8"/>
  <c r="E35" i="8" s="1"/>
  <c r="D33" i="8"/>
  <c r="D35" i="8" s="1"/>
  <c r="C33" i="8"/>
  <c r="B33" i="8"/>
  <c r="H32" i="8"/>
  <c r="G32" i="8"/>
  <c r="H31" i="8"/>
  <c r="H30" i="8"/>
  <c r="H29" i="8"/>
  <c r="H28" i="8"/>
  <c r="H27" i="8"/>
  <c r="H26" i="8"/>
  <c r="H25" i="8"/>
  <c r="H24" i="8"/>
  <c r="H23" i="8"/>
  <c r="H22" i="8"/>
  <c r="G22" i="8"/>
  <c r="F22" i="8"/>
  <c r="E22" i="8"/>
  <c r="D22" i="8"/>
  <c r="C22" i="8"/>
  <c r="B22" i="8"/>
  <c r="H21" i="8"/>
  <c r="H20" i="8"/>
  <c r="H19" i="8"/>
  <c r="H18" i="8"/>
  <c r="H17" i="8"/>
  <c r="H16" i="8"/>
  <c r="H15" i="8"/>
  <c r="H14" i="8"/>
  <c r="H13" i="8"/>
  <c r="H12" i="8"/>
  <c r="H11" i="8"/>
  <c r="H10" i="8"/>
  <c r="H9" i="8"/>
  <c r="H8" i="8"/>
  <c r="H7" i="8"/>
  <c r="F35" i="9" l="1"/>
  <c r="H35" i="9" s="1"/>
  <c r="F35" i="8"/>
  <c r="H35" i="8" s="1"/>
  <c r="F34" i="7" l="1"/>
  <c r="H34" i="7" s="1"/>
  <c r="G33" i="7"/>
  <c r="G35" i="7" s="1"/>
  <c r="E33" i="7"/>
  <c r="E35" i="7" s="1"/>
  <c r="D33" i="7"/>
  <c r="D35" i="7" s="1"/>
  <c r="C33" i="7"/>
  <c r="C35" i="7" s="1"/>
  <c r="B33" i="7"/>
  <c r="B35" i="7" s="1"/>
  <c r="H31" i="7"/>
  <c r="H30" i="7"/>
  <c r="H29" i="7"/>
  <c r="H28" i="7"/>
  <c r="H27" i="7"/>
  <c r="H26" i="7"/>
  <c r="H25" i="7"/>
  <c r="H23" i="7"/>
  <c r="H21" i="7"/>
  <c r="H20" i="7"/>
  <c r="H19" i="7"/>
  <c r="H18" i="7"/>
  <c r="H17" i="7"/>
  <c r="H16" i="7"/>
  <c r="H15" i="7"/>
  <c r="H14" i="7"/>
  <c r="H13" i="7"/>
  <c r="H12" i="7"/>
  <c r="H11" i="7"/>
  <c r="H10" i="7"/>
  <c r="H9" i="7"/>
  <c r="H8" i="7"/>
  <c r="H22" i="7" l="1"/>
  <c r="H32" i="7"/>
  <c r="H24" i="7"/>
  <c r="H7" i="7"/>
  <c r="H34" i="6"/>
  <c r="F34" i="6"/>
  <c r="G33" i="6"/>
  <c r="G35" i="6" s="1"/>
  <c r="F33" i="6"/>
  <c r="H33" i="6" s="1"/>
  <c r="D33" i="6"/>
  <c r="D35" i="6" s="1"/>
  <c r="C33" i="6"/>
  <c r="C35" i="6" s="1"/>
  <c r="B33" i="6"/>
  <c r="B35" i="6" s="1"/>
  <c r="G32" i="6"/>
  <c r="F32" i="6"/>
  <c r="H32" i="6" s="1"/>
  <c r="E32" i="6"/>
  <c r="D32" i="6"/>
  <c r="C32" i="6"/>
  <c r="B32" i="6"/>
  <c r="H31" i="6"/>
  <c r="H30" i="6"/>
  <c r="H29" i="6"/>
  <c r="H28" i="6"/>
  <c r="H27" i="6"/>
  <c r="H26" i="6"/>
  <c r="H25" i="6"/>
  <c r="H24" i="6"/>
  <c r="H23" i="6"/>
  <c r="G22" i="6"/>
  <c r="F22" i="6"/>
  <c r="H22" i="6" s="1"/>
  <c r="E22" i="6"/>
  <c r="E33" i="6" s="1"/>
  <c r="E35" i="6" s="1"/>
  <c r="D22" i="6"/>
  <c r="C22" i="6"/>
  <c r="B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F33" i="7" l="1"/>
  <c r="H33" i="7" s="1"/>
  <c r="F35" i="6"/>
  <c r="H35" i="6" s="1"/>
  <c r="F35" i="7" l="1"/>
  <c r="H35" i="7" s="1"/>
  <c r="H34" i="5"/>
  <c r="F34" i="5"/>
  <c r="G33" i="5"/>
  <c r="G35" i="5" s="1"/>
  <c r="C33" i="5"/>
  <c r="C35" i="5" s="1"/>
  <c r="B33" i="5"/>
  <c r="B35" i="5" s="1"/>
  <c r="G32" i="5"/>
  <c r="E32" i="5"/>
  <c r="D32" i="5"/>
  <c r="C32" i="5"/>
  <c r="B32" i="5"/>
  <c r="F32" i="5" s="1"/>
  <c r="H31" i="5"/>
  <c r="H30" i="5"/>
  <c r="H29" i="5"/>
  <c r="H28" i="5"/>
  <c r="H27" i="5"/>
  <c r="H26" i="5"/>
  <c r="H25" i="5"/>
  <c r="H24" i="5"/>
  <c r="H23" i="5"/>
  <c r="G22" i="5"/>
  <c r="F22" i="5"/>
  <c r="H22" i="5" s="1"/>
  <c r="E22" i="5"/>
  <c r="E33" i="5" s="1"/>
  <c r="E35" i="5" s="1"/>
  <c r="D22" i="5"/>
  <c r="D33" i="5" s="1"/>
  <c r="D35" i="5" s="1"/>
  <c r="C22" i="5"/>
  <c r="B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32" i="5" l="1"/>
  <c r="F33" i="5"/>
  <c r="F7" i="4"/>
  <c r="H7" i="4" s="1"/>
  <c r="F8" i="4"/>
  <c r="H8" i="4"/>
  <c r="F9" i="4"/>
  <c r="H9" i="4" s="1"/>
  <c r="F10" i="4"/>
  <c r="H10" i="4" s="1"/>
  <c r="F11" i="4"/>
  <c r="H11" i="4" s="1"/>
  <c r="F12" i="4"/>
  <c r="H12" i="4" s="1"/>
  <c r="F13" i="4"/>
  <c r="H13" i="4" s="1"/>
  <c r="F14" i="4"/>
  <c r="H14" i="4"/>
  <c r="F15" i="4"/>
  <c r="H15" i="4" s="1"/>
  <c r="F16" i="4"/>
  <c r="H16" i="4"/>
  <c r="F17" i="4"/>
  <c r="H17" i="4" s="1"/>
  <c r="F18" i="4"/>
  <c r="H18" i="4" s="1"/>
  <c r="F19" i="4"/>
  <c r="H19" i="4" s="1"/>
  <c r="F20" i="4"/>
  <c r="H20" i="4" s="1"/>
  <c r="F21" i="4"/>
  <c r="H21" i="4" s="1"/>
  <c r="B22" i="4"/>
  <c r="C22" i="4"/>
  <c r="D22" i="4"/>
  <c r="E22" i="4"/>
  <c r="G22" i="4"/>
  <c r="F23" i="4"/>
  <c r="H23" i="4" s="1"/>
  <c r="F24" i="4"/>
  <c r="H24" i="4"/>
  <c r="F25" i="4"/>
  <c r="H25" i="4" s="1"/>
  <c r="F26" i="4"/>
  <c r="H26" i="4"/>
  <c r="F27" i="4"/>
  <c r="H27" i="4" s="1"/>
  <c r="F28" i="4"/>
  <c r="H28" i="4"/>
  <c r="F29" i="4"/>
  <c r="H29" i="4" s="1"/>
  <c r="F30" i="4"/>
  <c r="H30" i="4"/>
  <c r="F31" i="4"/>
  <c r="H31" i="4" s="1"/>
  <c r="B32" i="4"/>
  <c r="C32" i="4"/>
  <c r="D32" i="4"/>
  <c r="D33" i="4" s="1"/>
  <c r="D35" i="4" s="1"/>
  <c r="E32" i="4"/>
  <c r="E33" i="4" s="1"/>
  <c r="E35" i="4" s="1"/>
  <c r="G32" i="4"/>
  <c r="F34" i="4"/>
  <c r="H34" i="4" s="1"/>
  <c r="F35" i="5" l="1"/>
  <c r="H35" i="5" s="1"/>
  <c r="H33" i="5"/>
  <c r="G33" i="4"/>
  <c r="G35" i="4" s="1"/>
  <c r="B33" i="4"/>
  <c r="B35" i="4" s="1"/>
  <c r="F32" i="4"/>
  <c r="H32" i="4" s="1"/>
  <c r="C33" i="4"/>
  <c r="C35" i="4" s="1"/>
  <c r="F22" i="4"/>
  <c r="F34" i="3"/>
  <c r="H34" i="3" s="1"/>
  <c r="G33" i="3"/>
  <c r="G35" i="3" s="1"/>
  <c r="E32" i="3"/>
  <c r="D32" i="3"/>
  <c r="C32" i="3"/>
  <c r="B32" i="3"/>
  <c r="F31" i="3"/>
  <c r="H31" i="3" s="1"/>
  <c r="F30" i="3"/>
  <c r="H30" i="3" s="1"/>
  <c r="F29" i="3"/>
  <c r="H29" i="3" s="1"/>
  <c r="F28" i="3"/>
  <c r="H28" i="3" s="1"/>
  <c r="F27" i="3"/>
  <c r="H27" i="3" s="1"/>
  <c r="H26" i="3"/>
  <c r="F26" i="3"/>
  <c r="F25" i="3"/>
  <c r="H25" i="3" s="1"/>
  <c r="H24" i="3"/>
  <c r="F24" i="3"/>
  <c r="F23" i="3"/>
  <c r="E22" i="3"/>
  <c r="E33" i="3" s="1"/>
  <c r="E35" i="3" s="1"/>
  <c r="D22" i="3"/>
  <c r="C22" i="3"/>
  <c r="B22" i="3"/>
  <c r="F21" i="3"/>
  <c r="H21" i="3" s="1"/>
  <c r="H20" i="3"/>
  <c r="F20" i="3"/>
  <c r="F19" i="3"/>
  <c r="H19" i="3" s="1"/>
  <c r="F18" i="3"/>
  <c r="H18" i="3" s="1"/>
  <c r="F17" i="3"/>
  <c r="H17" i="3" s="1"/>
  <c r="F16" i="3"/>
  <c r="H16" i="3" s="1"/>
  <c r="F15" i="3"/>
  <c r="H15" i="3" s="1"/>
  <c r="H14" i="3"/>
  <c r="F14" i="3"/>
  <c r="F13" i="3"/>
  <c r="H13" i="3" s="1"/>
  <c r="H12" i="3"/>
  <c r="F12" i="3"/>
  <c r="F11" i="3"/>
  <c r="H11" i="3" s="1"/>
  <c r="F10" i="3"/>
  <c r="H10" i="3" s="1"/>
  <c r="F9" i="3"/>
  <c r="H9" i="3" s="1"/>
  <c r="F8" i="3"/>
  <c r="H8" i="3" s="1"/>
  <c r="F7" i="3"/>
  <c r="F22" i="3" s="1"/>
  <c r="H22" i="3" s="1"/>
  <c r="F34" i="2"/>
  <c r="H34" i="2" s="1"/>
  <c r="G32" i="2"/>
  <c r="E32" i="2"/>
  <c r="D32" i="2"/>
  <c r="C32" i="2"/>
  <c r="B32" i="2"/>
  <c r="F31" i="2"/>
  <c r="H31" i="2" s="1"/>
  <c r="F30" i="2"/>
  <c r="H30" i="2" s="1"/>
  <c r="F29" i="2"/>
  <c r="H29" i="2" s="1"/>
  <c r="F28" i="2"/>
  <c r="H28" i="2" s="1"/>
  <c r="F27" i="2"/>
  <c r="H27" i="2" s="1"/>
  <c r="F26" i="2"/>
  <c r="H26" i="2" s="1"/>
  <c r="F25" i="2"/>
  <c r="H25" i="2" s="1"/>
  <c r="F24" i="2"/>
  <c r="H24" i="2" s="1"/>
  <c r="F23" i="2"/>
  <c r="H23" i="2" s="1"/>
  <c r="G22" i="2"/>
  <c r="G33" i="2" s="1"/>
  <c r="G35" i="2" s="1"/>
  <c r="E22" i="2"/>
  <c r="E33" i="2" s="1"/>
  <c r="E35" i="2" s="1"/>
  <c r="D22" i="2"/>
  <c r="C22" i="2"/>
  <c r="B22" i="2"/>
  <c r="B33" i="2" s="1"/>
  <c r="B35" i="2" s="1"/>
  <c r="H21" i="2"/>
  <c r="F21" i="2"/>
  <c r="F20" i="2"/>
  <c r="H20" i="2" s="1"/>
  <c r="H19" i="2"/>
  <c r="F19" i="2"/>
  <c r="F18" i="2"/>
  <c r="H18" i="2" s="1"/>
  <c r="H17" i="2"/>
  <c r="F17" i="2"/>
  <c r="F16" i="2"/>
  <c r="H16" i="2" s="1"/>
  <c r="H15" i="2"/>
  <c r="F15" i="2"/>
  <c r="F14" i="2"/>
  <c r="H14" i="2" s="1"/>
  <c r="H13" i="2"/>
  <c r="F13" i="2"/>
  <c r="F12" i="2"/>
  <c r="H12" i="2" s="1"/>
  <c r="H11" i="2"/>
  <c r="F11" i="2"/>
  <c r="F10" i="2"/>
  <c r="H10" i="2" s="1"/>
  <c r="H9" i="2"/>
  <c r="F9" i="2"/>
  <c r="F8" i="2"/>
  <c r="H8" i="2" s="1"/>
  <c r="H7" i="2"/>
  <c r="F7" i="2"/>
  <c r="F22" i="2" l="1"/>
  <c r="D33" i="2"/>
  <c r="D35" i="2" s="1"/>
  <c r="F32" i="2"/>
  <c r="H32" i="2" s="1"/>
  <c r="F32" i="3"/>
  <c r="H32" i="3" s="1"/>
  <c r="B33" i="3"/>
  <c r="B35" i="3" s="1"/>
  <c r="C33" i="3"/>
  <c r="C35" i="3" s="1"/>
  <c r="C33" i="2"/>
  <c r="C35" i="2" s="1"/>
  <c r="D33" i="3"/>
  <c r="D35" i="3" s="1"/>
  <c r="F33" i="4"/>
  <c r="H22" i="4"/>
  <c r="F33" i="3"/>
  <c r="H7" i="3"/>
  <c r="H23" i="3"/>
  <c r="H22" i="2"/>
  <c r="F33" i="2"/>
  <c r="B22" i="1"/>
  <c r="C22" i="1"/>
  <c r="D22" i="1"/>
  <c r="E22" i="1"/>
  <c r="F35" i="4" l="1"/>
  <c r="H35" i="4" s="1"/>
  <c r="H33" i="4"/>
  <c r="H33" i="3"/>
  <c r="F35" i="3"/>
  <c r="H35" i="3" s="1"/>
  <c r="H33" i="2"/>
  <c r="F35" i="2"/>
  <c r="H35" i="2" s="1"/>
  <c r="C32" i="1"/>
  <c r="D32" i="1"/>
  <c r="E32" i="1"/>
  <c r="B32" i="1"/>
  <c r="F24" i="1"/>
  <c r="F25" i="1"/>
  <c r="F26" i="1"/>
  <c r="F27" i="1"/>
  <c r="F28" i="1"/>
  <c r="F29" i="1"/>
  <c r="F30" i="1"/>
  <c r="F31" i="1"/>
  <c r="F23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7" i="1"/>
  <c r="G32" i="1"/>
  <c r="G22" i="1"/>
  <c r="F32" i="1" l="1"/>
  <c r="F22" i="1"/>
  <c r="G33" i="1" l="1"/>
  <c r="F33" i="1" l="1"/>
  <c r="C33" i="1"/>
  <c r="D33" i="1"/>
  <c r="E33" i="1"/>
  <c r="B33" i="1"/>
  <c r="F34" i="1" l="1"/>
  <c r="H34" i="1" s="1"/>
  <c r="H31" i="1" l="1"/>
  <c r="H30" i="1"/>
  <c r="H29" i="1"/>
  <c r="H28" i="1"/>
  <c r="H27" i="1"/>
  <c r="H26" i="1"/>
  <c r="H25" i="1"/>
  <c r="H24" i="1"/>
  <c r="H23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G35" i="1"/>
  <c r="H32" i="1" l="1"/>
  <c r="H22" i="1"/>
  <c r="D35" i="1" l="1"/>
  <c r="C35" i="1"/>
  <c r="E35" i="1"/>
  <c r="F35" i="1" l="1"/>
  <c r="H35" i="1" s="1"/>
  <c r="H33" i="1"/>
  <c r="B35" i="1"/>
</calcChain>
</file>

<file path=xl/sharedStrings.xml><?xml version="1.0" encoding="utf-8"?>
<sst xmlns="http://schemas.openxmlformats.org/spreadsheetml/2006/main" count="378" uniqueCount="50">
  <si>
    <t>Army</t>
  </si>
  <si>
    <t>Navy</t>
  </si>
  <si>
    <t>Marine Corps</t>
  </si>
  <si>
    <t>Air Force</t>
  </si>
  <si>
    <t>TOTAL</t>
  </si>
  <si>
    <t>O10</t>
  </si>
  <si>
    <t>O09</t>
  </si>
  <si>
    <t>O08</t>
  </si>
  <si>
    <t>O07</t>
  </si>
  <si>
    <t>O06</t>
  </si>
  <si>
    <t>O05</t>
  </si>
  <si>
    <t>O04</t>
  </si>
  <si>
    <t>O03</t>
  </si>
  <si>
    <t>O02</t>
  </si>
  <si>
    <t>O01</t>
  </si>
  <si>
    <t>W05</t>
  </si>
  <si>
    <t>W04</t>
  </si>
  <si>
    <t>W03</t>
  </si>
  <si>
    <t>W02</t>
  </si>
  <si>
    <t>W01</t>
  </si>
  <si>
    <t>Officer Total</t>
  </si>
  <si>
    <t>E09</t>
  </si>
  <si>
    <t>E08</t>
  </si>
  <si>
    <t>E07</t>
  </si>
  <si>
    <t>E06</t>
  </si>
  <si>
    <t>E05</t>
  </si>
  <si>
    <t>E04</t>
  </si>
  <si>
    <t>E03</t>
  </si>
  <si>
    <t>E02</t>
  </si>
  <si>
    <t>E01</t>
  </si>
  <si>
    <t>Enlisted Total</t>
  </si>
  <si>
    <t>DoD Total</t>
  </si>
  <si>
    <t>Rank/Grade</t>
  </si>
  <si>
    <t>Females</t>
  </si>
  <si>
    <t>Pct Females</t>
  </si>
  <si>
    <t>Table of Active Duty Females by Rank/Grade and Service</t>
  </si>
  <si>
    <t>Total DoD Officer &amp; Enlisted                               (Excl Cadets/Midshipmen)</t>
  </si>
  <si>
    <t>N/A</t>
  </si>
  <si>
    <t>Grand Total                                                  (Officers, Enlisted and Cadets/Midshipmen)</t>
  </si>
  <si>
    <t>Data Source: Active Duty Master Personnel File, Military Academies</t>
  </si>
  <si>
    <t>Military Academy Cadets &amp; Midshipmen</t>
  </si>
  <si>
    <t>Data as of: September 2014</t>
  </si>
  <si>
    <t>Data as of: September 2015</t>
  </si>
  <si>
    <t>Data as of: September 2013</t>
  </si>
  <si>
    <t>Data as of: September 2016</t>
  </si>
  <si>
    <t>Data as of: September 2017</t>
  </si>
  <si>
    <t>Data as of: September 2018</t>
  </si>
  <si>
    <t>Data as of: September 2012</t>
  </si>
  <si>
    <t>Data as of: September 2019</t>
  </si>
  <si>
    <t>Data as of: September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</si>
</sst>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0.0%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9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5" applyNumberFormat="0" applyAlignment="0" applyProtection="0"/>
    <xf numFmtId="0" fontId="11" fillId="7" borderId="6" applyNumberFormat="0" applyAlignment="0" applyProtection="0"/>
    <xf numFmtId="0" fontId="12" fillId="7" borderId="5" applyNumberFormat="0" applyAlignment="0" applyProtection="0"/>
    <xf numFmtId="0" fontId="13" fillId="0" borderId="7" applyNumberFormat="0" applyFill="0" applyAlignment="0" applyProtection="0"/>
    <xf numFmtId="0" fontId="14" fillId="8" borderId="8" applyNumberFormat="0" applyAlignment="0" applyProtection="0"/>
    <xf numFmtId="0" fontId="15" fillId="0" borderId="0" applyNumberFormat="0" applyFill="0" applyBorder="0" applyAlignment="0" applyProtection="0"/>
    <xf numFmtId="0" fontId="2" fillId="9" borderId="9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7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33" borderId="0" applyNumberFormat="0" applyBorder="0" applyAlignment="0" applyProtection="0"/>
    <xf numFmtId="9" fontId="2" fillId="0" borderId="0" applyFont="0" applyFill="0" applyBorder="0" applyAlignment="0" applyProtection="0"/>
    <xf numFmtId="0" fontId="21" fillId="0" borderId="0"/>
    <xf numFmtId="0" fontId="22" fillId="0" borderId="0"/>
    <xf numFmtId="43" fontId="22" fillId="0" borderId="0" applyFont="0" applyFill="0" applyBorder="0" applyAlignment="0" applyProtection="0"/>
    <xf numFmtId="43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23" fillId="0" borderId="0"/>
    <xf numFmtId="0" fontId="24" fillId="0" borderId="0"/>
    <xf numFmtId="9" fontId="2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28" fillId="0" borderId="0"/>
  </cellStyleXfs>
  <cellXfs count="3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2" borderId="1" xfId="0" applyFont="1" applyFill="1" applyBorder="1"/>
    <xf numFmtId="3" fontId="0" fillId="0" borderId="1" xfId="0" applyNumberFormat="1" applyBorder="1"/>
    <xf numFmtId="3" fontId="0" fillId="2" borderId="1" xfId="0" applyNumberFormat="1" applyFill="1" applyBorder="1"/>
    <xf numFmtId="0" fontId="20" fillId="2" borderId="1" xfId="0" applyFont="1" applyFill="1" applyBorder="1" applyAlignment="1">
      <alignment vertical="center" wrapText="1"/>
    </xf>
    <xf numFmtId="3" fontId="0" fillId="2" borderId="1" xfId="0" applyNumberFormat="1" applyFill="1" applyBorder="1" applyAlignment="1">
      <alignment vertical="center"/>
    </xf>
    <xf numFmtId="3" fontId="0" fillId="0" borderId="1" xfId="0" applyNumberFormat="1" applyFill="1" applyBorder="1"/>
    <xf numFmtId="164" fontId="0" fillId="0" borderId="1" xfId="42" applyNumberFormat="1" applyFont="1" applyBorder="1"/>
    <xf numFmtId="10" fontId="0" fillId="2" borderId="1" xfId="42" applyNumberFormat="1" applyFont="1" applyFill="1" applyBorder="1"/>
    <xf numFmtId="10" fontId="0" fillId="2" borderId="1" xfId="42" applyNumberFormat="1" applyFont="1" applyFill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3" fontId="0" fillId="34" borderId="1" xfId="0" applyNumberFormat="1" applyFill="1" applyBorder="1" applyAlignment="1">
      <alignment vertical="center"/>
    </xf>
    <xf numFmtId="10" fontId="0" fillId="34" borderId="1" xfId="42" applyNumberFormat="1" applyFont="1" applyFill="1" applyBorder="1" applyAlignment="1">
      <alignment vertical="center"/>
    </xf>
    <xf numFmtId="3" fontId="0" fillId="34" borderId="1" xfId="0" applyNumberFormat="1" applyFill="1" applyBorder="1"/>
    <xf numFmtId="10" fontId="0" fillId="34" borderId="1" xfId="42" applyNumberFormat="1" applyFont="1" applyFill="1" applyBorder="1"/>
    <xf numFmtId="3" fontId="0" fillId="34" borderId="1" xfId="0" applyNumberForma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0" fillId="2" borderId="1" xfId="0" applyFont="1" applyFill="1" applyBorder="1" applyAlignment="1"/>
    <xf numFmtId="0" fontId="0" fillId="2" borderId="1" xfId="0" applyFill="1" applyBorder="1" applyAlignment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9" fillId="0" borderId="11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0" fillId="0" borderId="14" xfId="0" applyBorder="1" applyAlignment="1">
      <alignment horizontal="right" wrapText="1"/>
    </xf>
    <xf numFmtId="3" fontId="0" fillId="0" borderId="14" xfId="0" applyNumberFormat="1" applyBorder="1" applyAlignment="1">
      <alignment horizontal="right" wrapText="1"/>
    </xf>
    <xf numFmtId="0" fontId="0" fillId="0" borderId="0" xfId="0" applyFont="1"/>
  </cellXfs>
  <cellStyles count="59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5"/>
    <cellStyle name="Comma 2 2" xfId="52"/>
    <cellStyle name="Comma 2 3" xfId="54"/>
    <cellStyle name="Comma 3" xfId="46"/>
    <cellStyle name="Comma 3 2" xfId="57"/>
    <cellStyle name="Comma 4" xfId="56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3"/>
    <cellStyle name="Normal 3" xfId="44"/>
    <cellStyle name="Normal 4" xfId="48"/>
    <cellStyle name="Normal 5" xfId="49"/>
    <cellStyle name="Normal 6" xfId="51"/>
    <cellStyle name="Normal 7" xfId="53"/>
    <cellStyle name="Normal 8" xfId="55"/>
    <cellStyle name="Normal 9" xfId="58"/>
    <cellStyle name="Note" xfId="15" builtinId="10" customBuiltin="1"/>
    <cellStyle name="Output" xfId="10" builtinId="21" customBuiltin="1"/>
    <cellStyle name="Percent" xfId="42" builtinId="5"/>
    <cellStyle name="Percent 2" xfId="47"/>
    <cellStyle name="Percent 3" xfId="50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pane ySplit="6" topLeftCell="A7" activePane="bottomLeft" state="frozen"/>
      <selection pane="bottomLeft" sqref="A1:H1"/>
    </sheetView>
  </sheetViews>
  <sheetFormatPr defaultRowHeight="14.5" x14ac:dyDescent="0.35"/>
  <cols>
    <col min="1" max="1" width="22.26953125" style="1" customWidth="1"/>
    <col min="4" max="4" width="12.81640625" bestFit="1" customWidth="1"/>
  </cols>
  <sheetData>
    <row r="1" spans="1:8" ht="18.5" x14ac:dyDescent="0.45">
      <c r="A1" s="20" t="s">
        <v>35</v>
      </c>
      <c r="B1" s="21"/>
      <c r="C1" s="21"/>
      <c r="D1" s="21"/>
      <c r="E1" s="21"/>
      <c r="F1" s="21"/>
      <c r="G1" s="21"/>
      <c r="H1" s="21"/>
    </row>
    <row r="2" spans="1:8" ht="18.5" x14ac:dyDescent="0.45">
      <c r="A2" s="21" t="s">
        <v>47</v>
      </c>
      <c r="B2" s="21"/>
      <c r="C2" s="21"/>
      <c r="D2" s="21"/>
      <c r="E2" s="21"/>
      <c r="F2" s="21"/>
      <c r="G2" s="21"/>
      <c r="H2" s="21"/>
    </row>
    <row r="3" spans="1:8" ht="18.5" x14ac:dyDescent="0.45">
      <c r="A3" s="21" t="s">
        <v>39</v>
      </c>
      <c r="B3" s="21"/>
      <c r="C3" s="21"/>
      <c r="D3" s="21"/>
      <c r="E3" s="21"/>
      <c r="F3" s="21"/>
      <c r="G3" s="21"/>
      <c r="H3" s="21"/>
    </row>
    <row r="4" spans="1:8" x14ac:dyDescent="0.35">
      <c r="A4" s="22"/>
      <c r="B4" s="23"/>
      <c r="C4" s="23"/>
      <c r="D4" s="23"/>
      <c r="E4" s="23"/>
      <c r="F4" s="23"/>
      <c r="G4" s="23"/>
      <c r="H4" s="23"/>
    </row>
    <row r="5" spans="1:8" x14ac:dyDescent="0.35">
      <c r="A5" s="24" t="s">
        <v>33</v>
      </c>
      <c r="B5" s="25"/>
      <c r="C5" s="25"/>
      <c r="D5" s="25"/>
      <c r="E5" s="25"/>
      <c r="F5" s="25"/>
      <c r="G5" s="26" t="s">
        <v>31</v>
      </c>
      <c r="H5" s="26" t="s">
        <v>34</v>
      </c>
    </row>
    <row r="6" spans="1:8" s="1" customFormat="1" x14ac:dyDescent="0.35">
      <c r="A6" s="2" t="s">
        <v>32</v>
      </c>
      <c r="B6" s="18" t="s">
        <v>0</v>
      </c>
      <c r="C6" s="18" t="s">
        <v>1</v>
      </c>
      <c r="D6" s="18" t="s">
        <v>2</v>
      </c>
      <c r="E6" s="18" t="s">
        <v>3</v>
      </c>
      <c r="F6" s="18" t="s">
        <v>4</v>
      </c>
      <c r="G6" s="26"/>
      <c r="H6" s="26"/>
    </row>
    <row r="7" spans="1:8" x14ac:dyDescent="0.35">
      <c r="A7" s="2" t="s">
        <v>5</v>
      </c>
      <c r="B7" s="4">
        <v>0</v>
      </c>
      <c r="C7" s="4">
        <v>0</v>
      </c>
      <c r="D7" s="4">
        <v>0</v>
      </c>
      <c r="E7" s="4">
        <v>1</v>
      </c>
      <c r="F7" s="4">
        <v>1</v>
      </c>
      <c r="G7" s="8">
        <v>40</v>
      </c>
      <c r="H7" s="9">
        <f>+F7/G7</f>
        <v>2.5000000000000001E-2</v>
      </c>
    </row>
    <row r="8" spans="1:8" x14ac:dyDescent="0.35">
      <c r="A8" s="2" t="s">
        <v>6</v>
      </c>
      <c r="B8" s="4">
        <v>5</v>
      </c>
      <c r="C8" s="4">
        <v>3</v>
      </c>
      <c r="D8" s="4">
        <v>0</v>
      </c>
      <c r="E8" s="4">
        <v>3</v>
      </c>
      <c r="F8" s="4">
        <v>11</v>
      </c>
      <c r="G8" s="8">
        <v>155</v>
      </c>
      <c r="H8" s="9">
        <f t="shared" ref="H8:H33" si="0">+F8/G8</f>
        <v>7.0967741935483872E-2</v>
      </c>
    </row>
    <row r="9" spans="1:8" x14ac:dyDescent="0.35">
      <c r="A9" s="2" t="s">
        <v>7</v>
      </c>
      <c r="B9" s="4">
        <v>7</v>
      </c>
      <c r="C9" s="4">
        <v>6</v>
      </c>
      <c r="D9" s="4">
        <v>1</v>
      </c>
      <c r="E9" s="4">
        <v>11</v>
      </c>
      <c r="F9" s="4">
        <v>25</v>
      </c>
      <c r="G9" s="8">
        <v>321</v>
      </c>
      <c r="H9" s="9">
        <f t="shared" si="0"/>
        <v>7.7881619937694699E-2</v>
      </c>
    </row>
    <row r="10" spans="1:8" x14ac:dyDescent="0.35">
      <c r="A10" s="2" t="s">
        <v>8</v>
      </c>
      <c r="B10" s="4">
        <v>8</v>
      </c>
      <c r="C10" s="4">
        <v>13</v>
      </c>
      <c r="D10" s="4">
        <v>0</v>
      </c>
      <c r="E10" s="4">
        <v>14</v>
      </c>
      <c r="F10" s="4">
        <v>35</v>
      </c>
      <c r="G10" s="8">
        <v>429</v>
      </c>
      <c r="H10" s="9">
        <f t="shared" si="0"/>
        <v>8.1585081585081584E-2</v>
      </c>
    </row>
    <row r="11" spans="1:8" x14ac:dyDescent="0.35">
      <c r="A11" s="2" t="s">
        <v>9</v>
      </c>
      <c r="B11" s="4">
        <v>487</v>
      </c>
      <c r="C11" s="4">
        <v>439</v>
      </c>
      <c r="D11" s="4">
        <v>19</v>
      </c>
      <c r="E11" s="4">
        <v>433</v>
      </c>
      <c r="F11" s="4">
        <v>1378</v>
      </c>
      <c r="G11" s="4">
        <v>12009</v>
      </c>
      <c r="H11" s="9">
        <f t="shared" si="0"/>
        <v>0.11474727287867433</v>
      </c>
    </row>
    <row r="12" spans="1:8" x14ac:dyDescent="0.35">
      <c r="A12" s="2" t="s">
        <v>10</v>
      </c>
      <c r="B12" s="4">
        <v>1278</v>
      </c>
      <c r="C12" s="4">
        <v>786</v>
      </c>
      <c r="D12" s="4">
        <v>49</v>
      </c>
      <c r="E12" s="4">
        <v>1381</v>
      </c>
      <c r="F12" s="4">
        <v>3494</v>
      </c>
      <c r="G12" s="4">
        <v>28716</v>
      </c>
      <c r="H12" s="9">
        <f t="shared" si="0"/>
        <v>0.12167432790082185</v>
      </c>
    </row>
    <row r="13" spans="1:8" x14ac:dyDescent="0.35">
      <c r="A13" s="2" t="s">
        <v>11</v>
      </c>
      <c r="B13" s="4">
        <v>2769</v>
      </c>
      <c r="C13" s="4">
        <v>1536</v>
      </c>
      <c r="D13" s="4">
        <v>202</v>
      </c>
      <c r="E13" s="4">
        <v>2500</v>
      </c>
      <c r="F13" s="4">
        <v>7007</v>
      </c>
      <c r="G13" s="4">
        <v>46541</v>
      </c>
      <c r="H13" s="9">
        <f t="shared" si="0"/>
        <v>0.15055542424958637</v>
      </c>
    </row>
    <row r="14" spans="1:8" x14ac:dyDescent="0.35">
      <c r="A14" s="2" t="s">
        <v>12</v>
      </c>
      <c r="B14" s="4">
        <v>5704</v>
      </c>
      <c r="C14" s="4">
        <v>3119</v>
      </c>
      <c r="D14" s="4">
        <v>444</v>
      </c>
      <c r="E14" s="4">
        <v>4813</v>
      </c>
      <c r="F14" s="4">
        <v>14080</v>
      </c>
      <c r="G14" s="4">
        <v>74797</v>
      </c>
      <c r="H14" s="9">
        <f t="shared" si="0"/>
        <v>0.18824284396433011</v>
      </c>
    </row>
    <row r="15" spans="1:8" x14ac:dyDescent="0.35">
      <c r="A15" s="2" t="s">
        <v>13</v>
      </c>
      <c r="B15" s="4">
        <v>2455</v>
      </c>
      <c r="C15" s="4">
        <v>1368</v>
      </c>
      <c r="D15" s="4">
        <v>280</v>
      </c>
      <c r="E15" s="4">
        <v>1759</v>
      </c>
      <c r="F15" s="4">
        <v>5862</v>
      </c>
      <c r="G15" s="4">
        <v>30863</v>
      </c>
      <c r="H15" s="9">
        <f t="shared" si="0"/>
        <v>0.1899361695233775</v>
      </c>
    </row>
    <row r="16" spans="1:8" x14ac:dyDescent="0.35">
      <c r="A16" s="2" t="s">
        <v>14</v>
      </c>
      <c r="B16" s="4">
        <v>1804</v>
      </c>
      <c r="C16" s="4">
        <v>1341</v>
      </c>
      <c r="D16" s="4">
        <v>253</v>
      </c>
      <c r="E16" s="4">
        <v>1572</v>
      </c>
      <c r="F16" s="4">
        <v>4970</v>
      </c>
      <c r="G16" s="4">
        <v>25072</v>
      </c>
      <c r="H16" s="9">
        <f t="shared" si="0"/>
        <v>0.19822910019144863</v>
      </c>
    </row>
    <row r="17" spans="1:8" x14ac:dyDescent="0.35">
      <c r="A17" s="2" t="s">
        <v>15</v>
      </c>
      <c r="B17" s="4">
        <v>39</v>
      </c>
      <c r="C17" s="4">
        <v>4</v>
      </c>
      <c r="D17" s="4">
        <v>5</v>
      </c>
      <c r="E17" s="4">
        <v>0</v>
      </c>
      <c r="F17" s="4">
        <v>48</v>
      </c>
      <c r="G17" s="4">
        <v>817</v>
      </c>
      <c r="H17" s="9">
        <f t="shared" si="0"/>
        <v>5.87515299877601E-2</v>
      </c>
    </row>
    <row r="18" spans="1:8" x14ac:dyDescent="0.35">
      <c r="A18" s="2" t="s">
        <v>16</v>
      </c>
      <c r="B18" s="4">
        <v>186</v>
      </c>
      <c r="C18" s="4">
        <v>23</v>
      </c>
      <c r="D18" s="4">
        <v>14</v>
      </c>
      <c r="E18" s="4">
        <v>0</v>
      </c>
      <c r="F18" s="4">
        <v>223</v>
      </c>
      <c r="G18" s="4">
        <v>3220</v>
      </c>
      <c r="H18" s="9">
        <f t="shared" si="0"/>
        <v>6.9254658385093162E-2</v>
      </c>
    </row>
    <row r="19" spans="1:8" x14ac:dyDescent="0.35">
      <c r="A19" s="2" t="s">
        <v>17</v>
      </c>
      <c r="B19" s="4">
        <v>350</v>
      </c>
      <c r="C19" s="4">
        <v>28</v>
      </c>
      <c r="D19" s="4">
        <v>31</v>
      </c>
      <c r="E19" s="4">
        <v>0</v>
      </c>
      <c r="F19" s="4">
        <v>409</v>
      </c>
      <c r="G19" s="4">
        <v>5082</v>
      </c>
      <c r="H19" s="9">
        <f t="shared" si="0"/>
        <v>8.0480125934671395E-2</v>
      </c>
    </row>
    <row r="20" spans="1:8" x14ac:dyDescent="0.35">
      <c r="A20" s="2" t="s">
        <v>18</v>
      </c>
      <c r="B20" s="4">
        <v>719</v>
      </c>
      <c r="C20" s="4">
        <v>28</v>
      </c>
      <c r="D20" s="4">
        <v>44</v>
      </c>
      <c r="E20" s="4">
        <v>0</v>
      </c>
      <c r="F20" s="4">
        <v>791</v>
      </c>
      <c r="G20" s="4">
        <v>8072</v>
      </c>
      <c r="H20" s="9">
        <f t="shared" si="0"/>
        <v>9.7993062438057485E-2</v>
      </c>
    </row>
    <row r="21" spans="1:8" x14ac:dyDescent="0.35">
      <c r="A21" s="2" t="s">
        <v>19</v>
      </c>
      <c r="B21" s="4">
        <v>190</v>
      </c>
      <c r="C21" s="4">
        <v>0</v>
      </c>
      <c r="D21" s="4">
        <v>16</v>
      </c>
      <c r="E21" s="4">
        <v>0</v>
      </c>
      <c r="F21" s="4">
        <v>206</v>
      </c>
      <c r="G21" s="4">
        <v>2401</v>
      </c>
      <c r="H21" s="9">
        <f t="shared" si="0"/>
        <v>8.5797584339858388E-2</v>
      </c>
    </row>
    <row r="22" spans="1:8" x14ac:dyDescent="0.35">
      <c r="A22" s="3" t="s">
        <v>20</v>
      </c>
      <c r="B22" s="5">
        <v>16001</v>
      </c>
      <c r="C22" s="5">
        <v>8694</v>
      </c>
      <c r="D22" s="5">
        <v>1358</v>
      </c>
      <c r="E22" s="5">
        <v>12487</v>
      </c>
      <c r="F22" s="5">
        <v>38540</v>
      </c>
      <c r="G22" s="5">
        <v>238535</v>
      </c>
      <c r="H22" s="10">
        <f t="shared" si="0"/>
        <v>0.16156958098392268</v>
      </c>
    </row>
    <row r="23" spans="1:8" x14ac:dyDescent="0.35">
      <c r="A23" s="2" t="s">
        <v>21</v>
      </c>
      <c r="B23" s="4">
        <v>263</v>
      </c>
      <c r="C23" s="4">
        <v>134</v>
      </c>
      <c r="D23" s="4">
        <v>66</v>
      </c>
      <c r="E23" s="4">
        <v>296</v>
      </c>
      <c r="F23" s="4">
        <v>759</v>
      </c>
      <c r="G23" s="4">
        <v>10368</v>
      </c>
      <c r="H23" s="9">
        <f t="shared" si="0"/>
        <v>7.3206018518518517E-2</v>
      </c>
    </row>
    <row r="24" spans="1:8" x14ac:dyDescent="0.35">
      <c r="A24" s="2" t="s">
        <v>22</v>
      </c>
      <c r="B24" s="4">
        <v>1250</v>
      </c>
      <c r="C24" s="4">
        <v>371</v>
      </c>
      <c r="D24" s="4">
        <v>204</v>
      </c>
      <c r="E24" s="4">
        <v>837</v>
      </c>
      <c r="F24" s="4">
        <v>2662</v>
      </c>
      <c r="G24" s="4">
        <v>27165</v>
      </c>
      <c r="H24" s="9">
        <f t="shared" si="0"/>
        <v>9.7993741947358728E-2</v>
      </c>
    </row>
    <row r="25" spans="1:8" x14ac:dyDescent="0.35">
      <c r="A25" s="2" t="s">
        <v>23</v>
      </c>
      <c r="B25" s="4">
        <v>4653</v>
      </c>
      <c r="C25" s="4">
        <v>1994</v>
      </c>
      <c r="D25" s="4">
        <v>539</v>
      </c>
      <c r="E25" s="4">
        <v>4673</v>
      </c>
      <c r="F25" s="4">
        <v>11859</v>
      </c>
      <c r="G25" s="4">
        <v>96611</v>
      </c>
      <c r="H25" s="9">
        <f t="shared" si="0"/>
        <v>0.12274999741230294</v>
      </c>
    </row>
    <row r="26" spans="1:8" x14ac:dyDescent="0.35">
      <c r="A26" s="2" t="s">
        <v>24</v>
      </c>
      <c r="B26" s="4">
        <v>6928</v>
      </c>
      <c r="C26" s="4">
        <v>5613</v>
      </c>
      <c r="D26" s="4">
        <v>995</v>
      </c>
      <c r="E26" s="4">
        <v>8290</v>
      </c>
      <c r="F26" s="4">
        <v>21826</v>
      </c>
      <c r="G26" s="4">
        <v>165680</v>
      </c>
      <c r="H26" s="9">
        <f t="shared" si="0"/>
        <v>0.13173587638821826</v>
      </c>
    </row>
    <row r="27" spans="1:8" x14ac:dyDescent="0.35">
      <c r="A27" s="2" t="s">
        <v>25</v>
      </c>
      <c r="B27" s="4">
        <v>10125</v>
      </c>
      <c r="C27" s="4">
        <v>8792</v>
      </c>
      <c r="D27" s="4">
        <v>1979</v>
      </c>
      <c r="E27" s="4">
        <v>13396</v>
      </c>
      <c r="F27" s="4">
        <v>34292</v>
      </c>
      <c r="G27" s="4">
        <v>237269</v>
      </c>
      <c r="H27" s="9">
        <f t="shared" si="0"/>
        <v>0.14452794086037365</v>
      </c>
    </row>
    <row r="28" spans="1:8" x14ac:dyDescent="0.35">
      <c r="A28" s="2" t="s">
        <v>26</v>
      </c>
      <c r="B28" s="4">
        <v>20506</v>
      </c>
      <c r="C28" s="4">
        <v>11260</v>
      </c>
      <c r="D28" s="4">
        <v>2728</v>
      </c>
      <c r="E28" s="4">
        <v>10860</v>
      </c>
      <c r="F28" s="4">
        <v>45354</v>
      </c>
      <c r="G28" s="4">
        <v>293290</v>
      </c>
      <c r="H28" s="9">
        <f t="shared" si="0"/>
        <v>0.15463875345221453</v>
      </c>
    </row>
    <row r="29" spans="1:8" x14ac:dyDescent="0.35">
      <c r="A29" s="2" t="s">
        <v>27</v>
      </c>
      <c r="B29" s="4">
        <v>9081</v>
      </c>
      <c r="C29" s="4">
        <v>10074</v>
      </c>
      <c r="D29" s="4">
        <v>3585</v>
      </c>
      <c r="E29" s="4">
        <v>9017</v>
      </c>
      <c r="F29" s="4">
        <v>31757</v>
      </c>
      <c r="G29" s="4">
        <v>205976</v>
      </c>
      <c r="H29" s="9">
        <f t="shared" si="0"/>
        <v>0.15417815667844798</v>
      </c>
    </row>
    <row r="30" spans="1:8" x14ac:dyDescent="0.35">
      <c r="A30" s="2" t="s">
        <v>28</v>
      </c>
      <c r="B30" s="4">
        <v>3148</v>
      </c>
      <c r="C30" s="4">
        <v>3198</v>
      </c>
      <c r="D30" s="4">
        <v>1726</v>
      </c>
      <c r="E30" s="4">
        <v>717</v>
      </c>
      <c r="F30" s="4">
        <v>8789</v>
      </c>
      <c r="G30" s="4">
        <v>64560</v>
      </c>
      <c r="H30" s="9">
        <f t="shared" si="0"/>
        <v>0.13613692688971499</v>
      </c>
    </row>
    <row r="31" spans="1:8" x14ac:dyDescent="0.35">
      <c r="A31" s="2" t="s">
        <v>29</v>
      </c>
      <c r="B31" s="4">
        <v>1474</v>
      </c>
      <c r="C31" s="4">
        <v>3021</v>
      </c>
      <c r="D31" s="4">
        <v>811</v>
      </c>
      <c r="E31" s="4">
        <v>1666</v>
      </c>
      <c r="F31" s="4">
        <v>6972</v>
      </c>
      <c r="G31" s="4">
        <v>48008</v>
      </c>
      <c r="H31" s="9">
        <f t="shared" si="0"/>
        <v>0.14522579570071656</v>
      </c>
    </row>
    <row r="32" spans="1:8" x14ac:dyDescent="0.35">
      <c r="A32" s="3" t="s">
        <v>30</v>
      </c>
      <c r="B32" s="5">
        <v>57428</v>
      </c>
      <c r="C32" s="5">
        <v>44457</v>
      </c>
      <c r="D32" s="5">
        <v>12633</v>
      </c>
      <c r="E32" s="5">
        <v>49752</v>
      </c>
      <c r="F32" s="5">
        <v>164270</v>
      </c>
      <c r="G32" s="5">
        <v>1148933</v>
      </c>
      <c r="H32" s="10">
        <f t="shared" si="0"/>
        <v>0.14297613524896577</v>
      </c>
    </row>
    <row r="33" spans="1:8" ht="39" x14ac:dyDescent="0.35">
      <c r="A33" s="6" t="s">
        <v>36</v>
      </c>
      <c r="B33" s="7">
        <f>SUM(B32,B22)</f>
        <v>73429</v>
      </c>
      <c r="C33" s="7">
        <f>SUM(C32,C22)</f>
        <v>53151</v>
      </c>
      <c r="D33" s="7">
        <f>SUM(D32,D22)</f>
        <v>13991</v>
      </c>
      <c r="E33" s="7">
        <f>SUM(E32,E22)</f>
        <v>62239</v>
      </c>
      <c r="F33" s="7">
        <f>SUM(F32,F22)</f>
        <v>202810</v>
      </c>
      <c r="G33" s="7">
        <f>+G22+G32</f>
        <v>1387468</v>
      </c>
      <c r="H33" s="11">
        <f t="shared" si="0"/>
        <v>0.14617274056050303</v>
      </c>
    </row>
    <row r="34" spans="1:8" ht="29" x14ac:dyDescent="0.35">
      <c r="A34" s="12" t="s">
        <v>40</v>
      </c>
      <c r="B34" s="13">
        <v>752</v>
      </c>
      <c r="C34" s="13">
        <v>947</v>
      </c>
      <c r="D34" s="17" t="s">
        <v>37</v>
      </c>
      <c r="E34" s="13">
        <v>894</v>
      </c>
      <c r="F34" s="13">
        <f>SUM(B34:E34)</f>
        <v>2593</v>
      </c>
      <c r="G34" s="13">
        <v>13067</v>
      </c>
      <c r="H34" s="14">
        <f>F34/G34</f>
        <v>0.19843881533634347</v>
      </c>
    </row>
    <row r="35" spans="1:8" ht="43.5" x14ac:dyDescent="0.35">
      <c r="A35" s="19" t="s">
        <v>38</v>
      </c>
      <c r="B35" s="15">
        <f>SUM(B33:B34)</f>
        <v>74181</v>
      </c>
      <c r="C35" s="15">
        <f t="shared" ref="C35:G35" si="1">SUM(C33:C34)</f>
        <v>54098</v>
      </c>
      <c r="D35" s="15">
        <f t="shared" si="1"/>
        <v>13991</v>
      </c>
      <c r="E35" s="15">
        <f t="shared" si="1"/>
        <v>63133</v>
      </c>
      <c r="F35" s="15">
        <f t="shared" si="1"/>
        <v>205403</v>
      </c>
      <c r="G35" s="15">
        <f t="shared" si="1"/>
        <v>1400535</v>
      </c>
      <c r="H35" s="16">
        <f>F35/G35</f>
        <v>0.1466603833535042</v>
      </c>
    </row>
  </sheetData>
  <mergeCells count="7">
    <mergeCell ref="A1:H1"/>
    <mergeCell ref="A2:H2"/>
    <mergeCell ref="A3:H3"/>
    <mergeCell ref="A4:H4"/>
    <mergeCell ref="A5:F5"/>
    <mergeCell ref="G5:G6"/>
    <mergeCell ref="H5:H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pane ySplit="6" topLeftCell="A7" activePane="bottomLeft" state="frozen"/>
      <selection sqref="A1:H1"/>
      <selection pane="bottomLeft" sqref="A1:H1"/>
    </sheetView>
  </sheetViews>
  <sheetFormatPr defaultRowHeight="14.5" x14ac:dyDescent="0.35"/>
  <cols>
    <col min="1" max="1" width="22.26953125" style="1" customWidth="1"/>
    <col min="4" max="4" width="12.81640625" bestFit="1" customWidth="1"/>
  </cols>
  <sheetData>
    <row r="1" spans="1:8" ht="18.5" x14ac:dyDescent="0.45">
      <c r="A1" s="20" t="s">
        <v>35</v>
      </c>
      <c r="B1" s="21"/>
      <c r="C1" s="21"/>
      <c r="D1" s="21"/>
      <c r="E1" s="21"/>
      <c r="F1" s="21"/>
      <c r="G1" s="21"/>
      <c r="H1" s="21"/>
    </row>
    <row r="2" spans="1:8" ht="18.5" x14ac:dyDescent="0.45">
      <c r="A2" s="21" t="s">
        <v>43</v>
      </c>
      <c r="B2" s="21"/>
      <c r="C2" s="21"/>
      <c r="D2" s="21"/>
      <c r="E2" s="21"/>
      <c r="F2" s="21"/>
      <c r="G2" s="21"/>
      <c r="H2" s="21"/>
    </row>
    <row r="3" spans="1:8" ht="18.5" x14ac:dyDescent="0.45">
      <c r="A3" s="21" t="s">
        <v>39</v>
      </c>
      <c r="B3" s="21"/>
      <c r="C3" s="21"/>
      <c r="D3" s="21"/>
      <c r="E3" s="21"/>
      <c r="F3" s="21"/>
      <c r="G3" s="21"/>
      <c r="H3" s="21"/>
    </row>
    <row r="4" spans="1:8" x14ac:dyDescent="0.35">
      <c r="A4" s="22"/>
      <c r="B4" s="23"/>
      <c r="C4" s="23"/>
      <c r="D4" s="23"/>
      <c r="E4" s="23"/>
      <c r="F4" s="23"/>
      <c r="G4" s="23"/>
      <c r="H4" s="23"/>
    </row>
    <row r="5" spans="1:8" x14ac:dyDescent="0.35">
      <c r="A5" s="24" t="s">
        <v>33</v>
      </c>
      <c r="B5" s="25"/>
      <c r="C5" s="25"/>
      <c r="D5" s="25"/>
      <c r="E5" s="25"/>
      <c r="F5" s="25"/>
      <c r="G5" s="26" t="s">
        <v>31</v>
      </c>
      <c r="H5" s="26" t="s">
        <v>34</v>
      </c>
    </row>
    <row r="6" spans="1:8" s="1" customFormat="1" x14ac:dyDescent="0.35">
      <c r="A6" s="2" t="s">
        <v>32</v>
      </c>
      <c r="B6" s="18" t="s">
        <v>0</v>
      </c>
      <c r="C6" s="18" t="s">
        <v>1</v>
      </c>
      <c r="D6" s="18" t="s">
        <v>2</v>
      </c>
      <c r="E6" s="18" t="s">
        <v>3</v>
      </c>
      <c r="F6" s="18" t="s">
        <v>4</v>
      </c>
      <c r="G6" s="26"/>
      <c r="H6" s="26"/>
    </row>
    <row r="7" spans="1:8" x14ac:dyDescent="0.35">
      <c r="A7" s="2" t="s">
        <v>5</v>
      </c>
      <c r="B7" s="4">
        <v>0</v>
      </c>
      <c r="C7" s="4">
        <v>0</v>
      </c>
      <c r="D7" s="4">
        <v>0</v>
      </c>
      <c r="E7" s="4">
        <v>1</v>
      </c>
      <c r="F7" s="4">
        <f>SUM(B7:E7)</f>
        <v>1</v>
      </c>
      <c r="G7" s="8">
        <v>37</v>
      </c>
      <c r="H7" s="9">
        <f>+F7/G7</f>
        <v>2.7027027027027029E-2</v>
      </c>
    </row>
    <row r="8" spans="1:8" x14ac:dyDescent="0.35">
      <c r="A8" s="2" t="s">
        <v>6</v>
      </c>
      <c r="B8" s="4">
        <v>6</v>
      </c>
      <c r="C8" s="4">
        <v>4</v>
      </c>
      <c r="D8" s="4">
        <v>0</v>
      </c>
      <c r="E8" s="4">
        <v>5</v>
      </c>
      <c r="F8" s="4">
        <f t="shared" ref="F8:F21" si="0">SUM(B8:E8)</f>
        <v>15</v>
      </c>
      <c r="G8" s="8">
        <v>158</v>
      </c>
      <c r="H8" s="9">
        <f t="shared" ref="H8:H33" si="1">+F8/G8</f>
        <v>9.49367088607595E-2</v>
      </c>
    </row>
    <row r="9" spans="1:8" x14ac:dyDescent="0.35">
      <c r="A9" s="2" t="s">
        <v>7</v>
      </c>
      <c r="B9" s="4">
        <v>8</v>
      </c>
      <c r="C9" s="4">
        <v>5</v>
      </c>
      <c r="D9" s="4">
        <v>0</v>
      </c>
      <c r="E9" s="4">
        <v>11</v>
      </c>
      <c r="F9" s="4">
        <f t="shared" si="0"/>
        <v>24</v>
      </c>
      <c r="G9" s="8">
        <v>312</v>
      </c>
      <c r="H9" s="9">
        <f t="shared" si="1"/>
        <v>7.6923076923076927E-2</v>
      </c>
    </row>
    <row r="10" spans="1:8" x14ac:dyDescent="0.35">
      <c r="A10" s="2" t="s">
        <v>8</v>
      </c>
      <c r="B10" s="4">
        <v>8</v>
      </c>
      <c r="C10" s="4">
        <v>13</v>
      </c>
      <c r="D10" s="4">
        <v>1</v>
      </c>
      <c r="E10" s="4">
        <v>10</v>
      </c>
      <c r="F10" s="4">
        <f t="shared" si="0"/>
        <v>32</v>
      </c>
      <c r="G10" s="8">
        <v>436</v>
      </c>
      <c r="H10" s="9">
        <f t="shared" si="1"/>
        <v>7.3394495412844041E-2</v>
      </c>
    </row>
    <row r="11" spans="1:8" x14ac:dyDescent="0.35">
      <c r="A11" s="2" t="s">
        <v>9</v>
      </c>
      <c r="B11" s="4">
        <v>503</v>
      </c>
      <c r="C11" s="4">
        <v>416</v>
      </c>
      <c r="D11" s="4">
        <v>18</v>
      </c>
      <c r="E11" s="4">
        <v>473</v>
      </c>
      <c r="F11" s="4">
        <f t="shared" si="0"/>
        <v>1410</v>
      </c>
      <c r="G11" s="4">
        <v>11955</v>
      </c>
      <c r="H11" s="9">
        <f t="shared" si="1"/>
        <v>0.11794228356336262</v>
      </c>
    </row>
    <row r="12" spans="1:8" x14ac:dyDescent="0.35">
      <c r="A12" s="2" t="s">
        <v>10</v>
      </c>
      <c r="B12" s="4">
        <v>1284</v>
      </c>
      <c r="C12" s="4">
        <v>783</v>
      </c>
      <c r="D12" s="4">
        <v>55</v>
      </c>
      <c r="E12" s="4">
        <v>1426</v>
      </c>
      <c r="F12" s="4">
        <f t="shared" si="0"/>
        <v>3548</v>
      </c>
      <c r="G12" s="4">
        <v>28888</v>
      </c>
      <c r="H12" s="9">
        <f t="shared" si="1"/>
        <v>0.12281916366657436</v>
      </c>
    </row>
    <row r="13" spans="1:8" x14ac:dyDescent="0.35">
      <c r="A13" s="2" t="s">
        <v>11</v>
      </c>
      <c r="B13" s="4">
        <v>2896</v>
      </c>
      <c r="C13" s="4">
        <v>1592</v>
      </c>
      <c r="D13" s="4">
        <v>201</v>
      </c>
      <c r="E13" s="4">
        <v>2395</v>
      </c>
      <c r="F13" s="4">
        <f t="shared" si="0"/>
        <v>7084</v>
      </c>
      <c r="G13" s="4">
        <v>46155</v>
      </c>
      <c r="H13" s="9">
        <f t="shared" si="1"/>
        <v>0.15348282959592677</v>
      </c>
    </row>
    <row r="14" spans="1:8" x14ac:dyDescent="0.35">
      <c r="A14" s="2" t="s">
        <v>12</v>
      </c>
      <c r="B14" s="4">
        <v>5623</v>
      </c>
      <c r="C14" s="4">
        <v>3285</v>
      </c>
      <c r="D14" s="4">
        <v>460</v>
      </c>
      <c r="E14" s="4">
        <v>4980</v>
      </c>
      <c r="F14" s="4">
        <f t="shared" si="0"/>
        <v>14348</v>
      </c>
      <c r="G14" s="4">
        <v>75632</v>
      </c>
      <c r="H14" s="9">
        <f t="shared" si="1"/>
        <v>0.18970806008038926</v>
      </c>
    </row>
    <row r="15" spans="1:8" x14ac:dyDescent="0.35">
      <c r="A15" s="2" t="s">
        <v>13</v>
      </c>
      <c r="B15" s="4">
        <v>2668</v>
      </c>
      <c r="C15" s="4">
        <v>1361</v>
      </c>
      <c r="D15" s="4">
        <v>279</v>
      </c>
      <c r="E15" s="4">
        <v>1783</v>
      </c>
      <c r="F15" s="4">
        <f t="shared" si="0"/>
        <v>6091</v>
      </c>
      <c r="G15" s="4">
        <v>31133</v>
      </c>
      <c r="H15" s="9">
        <f t="shared" si="1"/>
        <v>0.19564449298172357</v>
      </c>
    </row>
    <row r="16" spans="1:8" x14ac:dyDescent="0.35">
      <c r="A16" s="2" t="s">
        <v>14</v>
      </c>
      <c r="B16" s="4">
        <v>1701</v>
      </c>
      <c r="C16" s="4">
        <v>1443</v>
      </c>
      <c r="D16" s="4">
        <v>245</v>
      </c>
      <c r="E16" s="4">
        <v>1608</v>
      </c>
      <c r="F16" s="4">
        <f t="shared" si="0"/>
        <v>4997</v>
      </c>
      <c r="G16" s="4">
        <v>24454</v>
      </c>
      <c r="H16" s="9">
        <f t="shared" si="1"/>
        <v>0.20434284779586162</v>
      </c>
    </row>
    <row r="17" spans="1:8" x14ac:dyDescent="0.35">
      <c r="A17" s="2" t="s">
        <v>15</v>
      </c>
      <c r="B17" s="4">
        <v>38</v>
      </c>
      <c r="C17" s="4">
        <v>6</v>
      </c>
      <c r="D17" s="4">
        <v>4</v>
      </c>
      <c r="E17" s="4">
        <v>0</v>
      </c>
      <c r="F17" s="4">
        <f t="shared" si="0"/>
        <v>48</v>
      </c>
      <c r="G17" s="4">
        <v>830</v>
      </c>
      <c r="H17" s="9">
        <f t="shared" si="1"/>
        <v>5.7831325301204821E-2</v>
      </c>
    </row>
    <row r="18" spans="1:8" x14ac:dyDescent="0.35">
      <c r="A18" s="2" t="s">
        <v>16</v>
      </c>
      <c r="B18" s="4">
        <v>176</v>
      </c>
      <c r="C18" s="4">
        <v>23</v>
      </c>
      <c r="D18" s="4">
        <v>12</v>
      </c>
      <c r="E18" s="4">
        <v>0</v>
      </c>
      <c r="F18" s="4">
        <f t="shared" si="0"/>
        <v>211</v>
      </c>
      <c r="G18" s="4">
        <v>3047</v>
      </c>
      <c r="H18" s="9">
        <f t="shared" si="1"/>
        <v>6.9248441089596324E-2</v>
      </c>
    </row>
    <row r="19" spans="1:8" x14ac:dyDescent="0.35">
      <c r="A19" s="2" t="s">
        <v>17</v>
      </c>
      <c r="B19" s="4">
        <v>384</v>
      </c>
      <c r="C19" s="4">
        <v>33</v>
      </c>
      <c r="D19" s="4">
        <v>32</v>
      </c>
      <c r="E19" s="4">
        <v>0</v>
      </c>
      <c r="F19" s="4">
        <f t="shared" si="0"/>
        <v>449</v>
      </c>
      <c r="G19" s="4">
        <v>5128</v>
      </c>
      <c r="H19" s="9">
        <f t="shared" si="1"/>
        <v>8.7558502340093602E-2</v>
      </c>
    </row>
    <row r="20" spans="1:8" x14ac:dyDescent="0.35">
      <c r="A20" s="2" t="s">
        <v>18</v>
      </c>
      <c r="B20" s="4">
        <v>693</v>
      </c>
      <c r="C20" s="4">
        <v>31</v>
      </c>
      <c r="D20" s="4">
        <v>49</v>
      </c>
      <c r="E20" s="4">
        <v>0</v>
      </c>
      <c r="F20" s="4">
        <f t="shared" si="0"/>
        <v>773</v>
      </c>
      <c r="G20" s="4">
        <v>8143</v>
      </c>
      <c r="H20" s="9">
        <f t="shared" si="1"/>
        <v>9.492815915510254E-2</v>
      </c>
    </row>
    <row r="21" spans="1:8" x14ac:dyDescent="0.35">
      <c r="A21" s="2" t="s">
        <v>19</v>
      </c>
      <c r="B21" s="4">
        <v>198</v>
      </c>
      <c r="C21" s="4">
        <v>0</v>
      </c>
      <c r="D21" s="4">
        <v>19</v>
      </c>
      <c r="E21" s="4">
        <v>0</v>
      </c>
      <c r="F21" s="4">
        <f t="shared" si="0"/>
        <v>217</v>
      </c>
      <c r="G21" s="4">
        <v>2223</v>
      </c>
      <c r="H21" s="9">
        <f t="shared" si="1"/>
        <v>9.7615834457939726E-2</v>
      </c>
    </row>
    <row r="22" spans="1:8" x14ac:dyDescent="0.35">
      <c r="A22" s="3" t="s">
        <v>20</v>
      </c>
      <c r="B22" s="5">
        <f>SUM(B7:B21)</f>
        <v>16186</v>
      </c>
      <c r="C22" s="5">
        <f>SUM(C7:C21)</f>
        <v>8995</v>
      </c>
      <c r="D22" s="5">
        <f>SUM(D7:D21)</f>
        <v>1375</v>
      </c>
      <c r="E22" s="5">
        <f>SUM(E7:E21)</f>
        <v>12692</v>
      </c>
      <c r="F22" s="5">
        <f>SUM(F7:F21)</f>
        <v>39248</v>
      </c>
      <c r="G22" s="5">
        <v>238531</v>
      </c>
      <c r="H22" s="10">
        <f t="shared" si="1"/>
        <v>0.16454045805367018</v>
      </c>
    </row>
    <row r="23" spans="1:8" x14ac:dyDescent="0.35">
      <c r="A23" s="2" t="s">
        <v>21</v>
      </c>
      <c r="B23" s="4">
        <v>275</v>
      </c>
      <c r="C23" s="4">
        <v>154</v>
      </c>
      <c r="D23" s="4">
        <v>63</v>
      </c>
      <c r="E23" s="4">
        <v>295</v>
      </c>
      <c r="F23" s="4">
        <f>SUM(B23:E23)</f>
        <v>787</v>
      </c>
      <c r="G23" s="4">
        <v>10495</v>
      </c>
      <c r="H23" s="9">
        <f t="shared" si="1"/>
        <v>7.498808956646022E-2</v>
      </c>
    </row>
    <row r="24" spans="1:8" x14ac:dyDescent="0.35">
      <c r="A24" s="2" t="s">
        <v>22</v>
      </c>
      <c r="B24" s="4">
        <v>1297</v>
      </c>
      <c r="C24" s="4">
        <v>431</v>
      </c>
      <c r="D24" s="4">
        <v>208</v>
      </c>
      <c r="E24" s="4">
        <v>918</v>
      </c>
      <c r="F24" s="4">
        <f t="shared" ref="F24:F31" si="2">SUM(B24:E24)</f>
        <v>2854</v>
      </c>
      <c r="G24" s="4">
        <v>27459</v>
      </c>
      <c r="H24" s="9">
        <f t="shared" si="1"/>
        <v>0.10393677846971849</v>
      </c>
    </row>
    <row r="25" spans="1:8" x14ac:dyDescent="0.35">
      <c r="A25" s="2" t="s">
        <v>23</v>
      </c>
      <c r="B25" s="4">
        <v>4610</v>
      </c>
      <c r="C25" s="4">
        <v>2220</v>
      </c>
      <c r="D25" s="4">
        <v>544</v>
      </c>
      <c r="E25" s="4">
        <v>4908</v>
      </c>
      <c r="F25" s="4">
        <f t="shared" si="2"/>
        <v>12282</v>
      </c>
      <c r="G25" s="4">
        <v>96397</v>
      </c>
      <c r="H25" s="9">
        <f t="shared" si="1"/>
        <v>0.12741060406444185</v>
      </c>
    </row>
    <row r="26" spans="1:8" x14ac:dyDescent="0.35">
      <c r="A26" s="2" t="s">
        <v>24</v>
      </c>
      <c r="B26" s="4">
        <v>6646</v>
      </c>
      <c r="C26" s="4">
        <v>5970</v>
      </c>
      <c r="D26" s="4">
        <v>913</v>
      </c>
      <c r="E26" s="4">
        <v>8261</v>
      </c>
      <c r="F26" s="4">
        <f t="shared" si="2"/>
        <v>21790</v>
      </c>
      <c r="G26" s="4">
        <v>163907</v>
      </c>
      <c r="H26" s="9">
        <f t="shared" si="1"/>
        <v>0.13294124106963096</v>
      </c>
    </row>
    <row r="27" spans="1:8" x14ac:dyDescent="0.35">
      <c r="A27" s="2" t="s">
        <v>25</v>
      </c>
      <c r="B27" s="4">
        <v>9933</v>
      </c>
      <c r="C27" s="4">
        <v>9631</v>
      </c>
      <c r="D27" s="4">
        <v>2013</v>
      </c>
      <c r="E27" s="4">
        <v>13128</v>
      </c>
      <c r="F27" s="4">
        <f t="shared" si="2"/>
        <v>34705</v>
      </c>
      <c r="G27" s="4">
        <v>234745</v>
      </c>
      <c r="H27" s="9">
        <f t="shared" si="1"/>
        <v>0.14784127457453833</v>
      </c>
    </row>
    <row r="28" spans="1:8" x14ac:dyDescent="0.35">
      <c r="A28" s="2" t="s">
        <v>26</v>
      </c>
      <c r="B28" s="4">
        <v>18765</v>
      </c>
      <c r="C28" s="4">
        <v>12020</v>
      </c>
      <c r="D28" s="4">
        <v>2927</v>
      </c>
      <c r="E28" s="4">
        <v>10292</v>
      </c>
      <c r="F28" s="4">
        <f t="shared" si="2"/>
        <v>44004</v>
      </c>
      <c r="G28" s="4">
        <v>277403</v>
      </c>
      <c r="H28" s="9">
        <f t="shared" si="1"/>
        <v>0.15862842146624226</v>
      </c>
    </row>
    <row r="29" spans="1:8" x14ac:dyDescent="0.35">
      <c r="A29" s="2" t="s">
        <v>27</v>
      </c>
      <c r="B29" s="4">
        <v>7898</v>
      </c>
      <c r="C29" s="4">
        <v>8966</v>
      </c>
      <c r="D29" s="4">
        <v>3557</v>
      </c>
      <c r="E29" s="4">
        <v>9338</v>
      </c>
      <c r="F29" s="4">
        <f t="shared" si="2"/>
        <v>29759</v>
      </c>
      <c r="G29" s="4">
        <v>196218</v>
      </c>
      <c r="H29" s="9">
        <f t="shared" si="1"/>
        <v>0.15166294631481311</v>
      </c>
    </row>
    <row r="30" spans="1:8" x14ac:dyDescent="0.35">
      <c r="A30" s="2" t="s">
        <v>28</v>
      </c>
      <c r="B30" s="4">
        <v>3587</v>
      </c>
      <c r="C30" s="4">
        <v>4042</v>
      </c>
      <c r="D30" s="4">
        <v>1781</v>
      </c>
      <c r="E30" s="4">
        <v>596</v>
      </c>
      <c r="F30" s="4">
        <f t="shared" si="2"/>
        <v>10006</v>
      </c>
      <c r="G30" s="4">
        <v>70043</v>
      </c>
      <c r="H30" s="9">
        <f t="shared" si="1"/>
        <v>0.14285510329369103</v>
      </c>
    </row>
    <row r="31" spans="1:8" x14ac:dyDescent="0.35">
      <c r="A31" s="2" t="s">
        <v>29</v>
      </c>
      <c r="B31" s="4">
        <v>2649</v>
      </c>
      <c r="C31" s="4">
        <v>3557</v>
      </c>
      <c r="D31" s="4">
        <v>820</v>
      </c>
      <c r="E31" s="4">
        <v>1375</v>
      </c>
      <c r="F31" s="4">
        <f t="shared" si="2"/>
        <v>8401</v>
      </c>
      <c r="G31" s="4">
        <v>54618</v>
      </c>
      <c r="H31" s="9">
        <f t="shared" si="1"/>
        <v>0.1538137610311619</v>
      </c>
    </row>
    <row r="32" spans="1:8" x14ac:dyDescent="0.35">
      <c r="A32" s="3" t="s">
        <v>30</v>
      </c>
      <c r="B32" s="5">
        <f>SUM(B23:B31)</f>
        <v>55660</v>
      </c>
      <c r="C32" s="5">
        <f>SUM(C23:C31)</f>
        <v>46991</v>
      </c>
      <c r="D32" s="5">
        <f>SUM(D23:D31)</f>
        <v>12826</v>
      </c>
      <c r="E32" s="5">
        <f>SUM(E23:E31)</f>
        <v>49111</v>
      </c>
      <c r="F32" s="5">
        <f>SUM(F23:F31)</f>
        <v>164588</v>
      </c>
      <c r="G32" s="5">
        <v>1131285</v>
      </c>
      <c r="H32" s="10">
        <f t="shared" si="1"/>
        <v>0.14548765342066763</v>
      </c>
    </row>
    <row r="33" spans="1:8" ht="39" x14ac:dyDescent="0.35">
      <c r="A33" s="6" t="s">
        <v>36</v>
      </c>
      <c r="B33" s="7">
        <f>SUM(B32,B22)</f>
        <v>71846</v>
      </c>
      <c r="C33" s="7">
        <f>SUM(C32,C22)</f>
        <v>55986</v>
      </c>
      <c r="D33" s="7">
        <f>SUM(D32,D22)</f>
        <v>14201</v>
      </c>
      <c r="E33" s="7">
        <f>SUM(E32,E22)</f>
        <v>61803</v>
      </c>
      <c r="F33" s="7">
        <f>SUM(F32,F22)</f>
        <v>203836</v>
      </c>
      <c r="G33" s="7">
        <f>+G22+G32</f>
        <v>1369816</v>
      </c>
      <c r="H33" s="11">
        <f t="shared" si="1"/>
        <v>0.14880538700088186</v>
      </c>
    </row>
    <row r="34" spans="1:8" ht="29" x14ac:dyDescent="0.35">
      <c r="A34" s="12" t="s">
        <v>40</v>
      </c>
      <c r="B34" s="13">
        <v>750</v>
      </c>
      <c r="C34" s="13">
        <v>973</v>
      </c>
      <c r="D34" s="17" t="s">
        <v>37</v>
      </c>
      <c r="E34" s="13">
        <v>890</v>
      </c>
      <c r="F34" s="13">
        <f>SUM(B34:E34)</f>
        <v>2613</v>
      </c>
      <c r="G34" s="13">
        <v>12868</v>
      </c>
      <c r="H34" s="14">
        <f>F34/G34</f>
        <v>0.203061858874728</v>
      </c>
    </row>
    <row r="35" spans="1:8" ht="43.5" x14ac:dyDescent="0.35">
      <c r="A35" s="19" t="s">
        <v>38</v>
      </c>
      <c r="B35" s="15">
        <f>SUM(B33:B34)</f>
        <v>72596</v>
      </c>
      <c r="C35" s="15">
        <f t="shared" ref="C35:G35" si="3">SUM(C33:C34)</f>
        <v>56959</v>
      </c>
      <c r="D35" s="15">
        <f t="shared" si="3"/>
        <v>14201</v>
      </c>
      <c r="E35" s="15">
        <f t="shared" si="3"/>
        <v>62693</v>
      </c>
      <c r="F35" s="15">
        <f t="shared" si="3"/>
        <v>206449</v>
      </c>
      <c r="G35" s="15">
        <f t="shared" si="3"/>
        <v>1382684</v>
      </c>
      <c r="H35" s="16">
        <f>F35/G35</f>
        <v>0.14931032687150497</v>
      </c>
    </row>
  </sheetData>
  <mergeCells count="7">
    <mergeCell ref="A1:H1"/>
    <mergeCell ref="A2:H2"/>
    <mergeCell ref="A3:H3"/>
    <mergeCell ref="A4:H4"/>
    <mergeCell ref="A5:F5"/>
    <mergeCell ref="G5:G6"/>
    <mergeCell ref="H5:H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pane ySplit="6" topLeftCell="A7" activePane="bottomLeft" state="frozen"/>
      <selection sqref="A1:H1"/>
      <selection pane="bottomLeft" sqref="A1:H1"/>
    </sheetView>
  </sheetViews>
  <sheetFormatPr defaultRowHeight="14.5" x14ac:dyDescent="0.35"/>
  <cols>
    <col min="1" max="1" width="22.26953125" style="1" customWidth="1"/>
    <col min="4" max="4" width="12.81640625" bestFit="1" customWidth="1"/>
  </cols>
  <sheetData>
    <row r="1" spans="1:8" ht="18.5" x14ac:dyDescent="0.45">
      <c r="A1" s="20" t="s">
        <v>35</v>
      </c>
      <c r="B1" s="21"/>
      <c r="C1" s="21"/>
      <c r="D1" s="21"/>
      <c r="E1" s="21"/>
      <c r="F1" s="21"/>
      <c r="G1" s="21"/>
      <c r="H1" s="21"/>
    </row>
    <row r="2" spans="1:8" ht="18.5" x14ac:dyDescent="0.45">
      <c r="A2" s="21" t="s">
        <v>41</v>
      </c>
      <c r="B2" s="21"/>
      <c r="C2" s="21"/>
      <c r="D2" s="21"/>
      <c r="E2" s="21"/>
      <c r="F2" s="21"/>
      <c r="G2" s="21"/>
      <c r="H2" s="21"/>
    </row>
    <row r="3" spans="1:8" ht="18.5" x14ac:dyDescent="0.45">
      <c r="A3" s="21" t="s">
        <v>39</v>
      </c>
      <c r="B3" s="21"/>
      <c r="C3" s="21"/>
      <c r="D3" s="21"/>
      <c r="E3" s="21"/>
      <c r="F3" s="21"/>
      <c r="G3" s="21"/>
      <c r="H3" s="21"/>
    </row>
    <row r="4" spans="1:8" x14ac:dyDescent="0.35">
      <c r="A4" s="22"/>
      <c r="B4" s="23"/>
      <c r="C4" s="23"/>
      <c r="D4" s="23"/>
      <c r="E4" s="23"/>
      <c r="F4" s="23"/>
      <c r="G4" s="23"/>
      <c r="H4" s="23"/>
    </row>
    <row r="5" spans="1:8" x14ac:dyDescent="0.35">
      <c r="A5" s="24" t="s">
        <v>33</v>
      </c>
      <c r="B5" s="25"/>
      <c r="C5" s="25"/>
      <c r="D5" s="25"/>
      <c r="E5" s="25"/>
      <c r="F5" s="25"/>
      <c r="G5" s="26" t="s">
        <v>31</v>
      </c>
      <c r="H5" s="26" t="s">
        <v>34</v>
      </c>
    </row>
    <row r="6" spans="1:8" s="1" customFormat="1" x14ac:dyDescent="0.35">
      <c r="A6" s="2" t="s">
        <v>32</v>
      </c>
      <c r="B6" s="18" t="s">
        <v>0</v>
      </c>
      <c r="C6" s="18" t="s">
        <v>1</v>
      </c>
      <c r="D6" s="18" t="s">
        <v>2</v>
      </c>
      <c r="E6" s="18" t="s">
        <v>3</v>
      </c>
      <c r="F6" s="18" t="s">
        <v>4</v>
      </c>
      <c r="G6" s="26"/>
      <c r="H6" s="26"/>
    </row>
    <row r="7" spans="1:8" x14ac:dyDescent="0.35">
      <c r="A7" s="2" t="s">
        <v>5</v>
      </c>
      <c r="B7" s="4">
        <v>0</v>
      </c>
      <c r="C7" s="4">
        <v>1</v>
      </c>
      <c r="D7" s="4">
        <v>0</v>
      </c>
      <c r="E7" s="4">
        <v>1</v>
      </c>
      <c r="F7" s="4">
        <f>SUM(B7:E7)</f>
        <v>2</v>
      </c>
      <c r="G7" s="8">
        <v>38</v>
      </c>
      <c r="H7" s="9">
        <f>+F7/G7</f>
        <v>5.2631578947368418E-2</v>
      </c>
    </row>
    <row r="8" spans="1:8" x14ac:dyDescent="0.35">
      <c r="A8" s="2" t="s">
        <v>6</v>
      </c>
      <c r="B8" s="4">
        <v>5</v>
      </c>
      <c r="C8" s="4">
        <v>4</v>
      </c>
      <c r="D8" s="4">
        <v>0</v>
      </c>
      <c r="E8" s="4">
        <v>5</v>
      </c>
      <c r="F8" s="4">
        <f t="shared" ref="F8:F31" si="0">SUM(B8:E8)</f>
        <v>14</v>
      </c>
      <c r="G8" s="8">
        <v>145</v>
      </c>
      <c r="H8" s="9">
        <f t="shared" ref="H8:H33" si="1">+F8/G8</f>
        <v>9.6551724137931033E-2</v>
      </c>
    </row>
    <row r="9" spans="1:8" x14ac:dyDescent="0.35">
      <c r="A9" s="2" t="s">
        <v>7</v>
      </c>
      <c r="B9" s="4">
        <v>6</v>
      </c>
      <c r="C9" s="4">
        <v>7</v>
      </c>
      <c r="D9" s="4">
        <v>0</v>
      </c>
      <c r="E9" s="4">
        <v>10</v>
      </c>
      <c r="F9" s="4">
        <f t="shared" si="0"/>
        <v>23</v>
      </c>
      <c r="G9" s="8">
        <v>304</v>
      </c>
      <c r="H9" s="9">
        <f t="shared" si="1"/>
        <v>7.5657894736842105E-2</v>
      </c>
    </row>
    <row r="10" spans="1:8" x14ac:dyDescent="0.35">
      <c r="A10" s="2" t="s">
        <v>8</v>
      </c>
      <c r="B10" s="4">
        <v>9</v>
      </c>
      <c r="C10" s="4">
        <v>8</v>
      </c>
      <c r="D10" s="4">
        <v>1</v>
      </c>
      <c r="E10" s="4">
        <v>8</v>
      </c>
      <c r="F10" s="4">
        <f t="shared" si="0"/>
        <v>26</v>
      </c>
      <c r="G10" s="8">
        <v>424</v>
      </c>
      <c r="H10" s="9">
        <f t="shared" si="1"/>
        <v>6.1320754716981132E-2</v>
      </c>
    </row>
    <row r="11" spans="1:8" x14ac:dyDescent="0.35">
      <c r="A11" s="2" t="s">
        <v>9</v>
      </c>
      <c r="B11" s="4">
        <v>493</v>
      </c>
      <c r="C11" s="4">
        <v>411</v>
      </c>
      <c r="D11" s="4">
        <v>17</v>
      </c>
      <c r="E11" s="4">
        <v>431</v>
      </c>
      <c r="F11" s="4">
        <f t="shared" si="0"/>
        <v>1352</v>
      </c>
      <c r="G11" s="4">
        <v>11591</v>
      </c>
      <c r="H11" s="9">
        <f t="shared" si="1"/>
        <v>0.11664222241394186</v>
      </c>
    </row>
    <row r="12" spans="1:8" x14ac:dyDescent="0.35">
      <c r="A12" s="2" t="s">
        <v>10</v>
      </c>
      <c r="B12" s="4">
        <v>1251</v>
      </c>
      <c r="C12" s="4">
        <v>808</v>
      </c>
      <c r="D12" s="4">
        <v>62</v>
      </c>
      <c r="E12" s="4">
        <v>1382</v>
      </c>
      <c r="F12" s="4">
        <f t="shared" si="0"/>
        <v>3503</v>
      </c>
      <c r="G12" s="4">
        <v>27932</v>
      </c>
      <c r="H12" s="9">
        <f t="shared" si="1"/>
        <v>0.1254117141629672</v>
      </c>
    </row>
    <row r="13" spans="1:8" x14ac:dyDescent="0.35">
      <c r="A13" s="2" t="s">
        <v>11</v>
      </c>
      <c r="B13" s="4">
        <v>2999</v>
      </c>
      <c r="C13" s="4">
        <v>1651</v>
      </c>
      <c r="D13" s="4">
        <v>204</v>
      </c>
      <c r="E13" s="4">
        <v>2363</v>
      </c>
      <c r="F13" s="4">
        <f t="shared" si="0"/>
        <v>7217</v>
      </c>
      <c r="G13" s="4">
        <v>45624</v>
      </c>
      <c r="H13" s="9">
        <f t="shared" si="1"/>
        <v>0.15818428897071718</v>
      </c>
    </row>
    <row r="14" spans="1:8" x14ac:dyDescent="0.35">
      <c r="A14" s="2" t="s">
        <v>12</v>
      </c>
      <c r="B14" s="4">
        <v>5852</v>
      </c>
      <c r="C14" s="4">
        <v>3458</v>
      </c>
      <c r="D14" s="4">
        <v>453</v>
      </c>
      <c r="E14" s="4">
        <v>4914</v>
      </c>
      <c r="F14" s="4">
        <f t="shared" si="0"/>
        <v>14677</v>
      </c>
      <c r="G14" s="4">
        <v>76207</v>
      </c>
      <c r="H14" s="9">
        <f t="shared" si="1"/>
        <v>0.19259385620743502</v>
      </c>
    </row>
    <row r="15" spans="1:8" x14ac:dyDescent="0.35">
      <c r="A15" s="2" t="s">
        <v>13</v>
      </c>
      <c r="B15" s="4">
        <v>2445</v>
      </c>
      <c r="C15" s="4">
        <v>1354</v>
      </c>
      <c r="D15" s="4">
        <v>318</v>
      </c>
      <c r="E15" s="4">
        <v>1752</v>
      </c>
      <c r="F15" s="4">
        <f t="shared" si="0"/>
        <v>5869</v>
      </c>
      <c r="G15" s="4">
        <v>29863</v>
      </c>
      <c r="H15" s="9">
        <f t="shared" si="1"/>
        <v>0.1965308240967083</v>
      </c>
    </row>
    <row r="16" spans="1:8" x14ac:dyDescent="0.35">
      <c r="A16" s="2" t="s">
        <v>14</v>
      </c>
      <c r="B16" s="4">
        <v>1637</v>
      </c>
      <c r="C16" s="4">
        <v>1445</v>
      </c>
      <c r="D16" s="4">
        <v>252</v>
      </c>
      <c r="E16" s="4">
        <v>1538</v>
      </c>
      <c r="F16" s="4">
        <f t="shared" si="0"/>
        <v>4872</v>
      </c>
      <c r="G16" s="4">
        <v>23639</v>
      </c>
      <c r="H16" s="9">
        <f t="shared" si="1"/>
        <v>0.2061000888362452</v>
      </c>
    </row>
    <row r="17" spans="1:8" x14ac:dyDescent="0.35">
      <c r="A17" s="2" t="s">
        <v>15</v>
      </c>
      <c r="B17" s="4">
        <v>39</v>
      </c>
      <c r="C17" s="4">
        <v>6</v>
      </c>
      <c r="D17" s="4">
        <v>6</v>
      </c>
      <c r="E17" s="4">
        <v>0</v>
      </c>
      <c r="F17" s="4">
        <f t="shared" si="0"/>
        <v>51</v>
      </c>
      <c r="G17" s="4">
        <v>836</v>
      </c>
      <c r="H17" s="9">
        <f t="shared" si="1"/>
        <v>6.1004784688995214E-2</v>
      </c>
    </row>
    <row r="18" spans="1:8" x14ac:dyDescent="0.35">
      <c r="A18" s="2" t="s">
        <v>16</v>
      </c>
      <c r="B18" s="4">
        <v>187</v>
      </c>
      <c r="C18" s="4">
        <v>25</v>
      </c>
      <c r="D18" s="4">
        <v>14</v>
      </c>
      <c r="E18" s="4">
        <v>0</v>
      </c>
      <c r="F18" s="4">
        <f t="shared" si="0"/>
        <v>226</v>
      </c>
      <c r="G18" s="4">
        <v>2937</v>
      </c>
      <c r="H18" s="9">
        <f t="shared" si="1"/>
        <v>7.6949267960503914E-2</v>
      </c>
    </row>
    <row r="19" spans="1:8" x14ac:dyDescent="0.35">
      <c r="A19" s="2" t="s">
        <v>17</v>
      </c>
      <c r="B19" s="4">
        <v>394</v>
      </c>
      <c r="C19" s="4">
        <v>27</v>
      </c>
      <c r="D19" s="4">
        <v>30</v>
      </c>
      <c r="E19" s="4">
        <v>0</v>
      </c>
      <c r="F19" s="4">
        <f t="shared" si="0"/>
        <v>451</v>
      </c>
      <c r="G19" s="4">
        <v>5269</v>
      </c>
      <c r="H19" s="9">
        <f t="shared" si="1"/>
        <v>8.5594989561586635E-2</v>
      </c>
    </row>
    <row r="20" spans="1:8" x14ac:dyDescent="0.35">
      <c r="A20" s="2" t="s">
        <v>18</v>
      </c>
      <c r="B20" s="4">
        <v>666</v>
      </c>
      <c r="C20" s="4">
        <v>43</v>
      </c>
      <c r="D20" s="4">
        <v>54</v>
      </c>
      <c r="E20" s="4">
        <v>0</v>
      </c>
      <c r="F20" s="4">
        <f t="shared" si="0"/>
        <v>763</v>
      </c>
      <c r="G20" s="4">
        <v>7952</v>
      </c>
      <c r="H20" s="9">
        <f t="shared" si="1"/>
        <v>9.595070422535211E-2</v>
      </c>
    </row>
    <row r="21" spans="1:8" x14ac:dyDescent="0.35">
      <c r="A21" s="2" t="s">
        <v>19</v>
      </c>
      <c r="B21" s="4">
        <v>179</v>
      </c>
      <c r="C21" s="4">
        <v>0</v>
      </c>
      <c r="D21" s="4">
        <v>15</v>
      </c>
      <c r="E21" s="4">
        <v>0</v>
      </c>
      <c r="F21" s="4">
        <f t="shared" si="0"/>
        <v>194</v>
      </c>
      <c r="G21" s="4">
        <v>2239</v>
      </c>
      <c r="H21" s="9">
        <f t="shared" si="1"/>
        <v>8.6645824028584187E-2</v>
      </c>
    </row>
    <row r="22" spans="1:8" x14ac:dyDescent="0.35">
      <c r="A22" s="3" t="s">
        <v>20</v>
      </c>
      <c r="B22" s="5">
        <f t="shared" ref="B22:F22" si="2">SUM(B7:B21)</f>
        <v>16162</v>
      </c>
      <c r="C22" s="5">
        <f t="shared" si="2"/>
        <v>9248</v>
      </c>
      <c r="D22" s="5">
        <f t="shared" si="2"/>
        <v>1426</v>
      </c>
      <c r="E22" s="5">
        <f t="shared" si="2"/>
        <v>12404</v>
      </c>
      <c r="F22" s="5">
        <f t="shared" si="2"/>
        <v>39240</v>
      </c>
      <c r="G22" s="5">
        <f>SUM(G7:G21)</f>
        <v>235000</v>
      </c>
      <c r="H22" s="10">
        <f t="shared" si="1"/>
        <v>0.16697872340425532</v>
      </c>
    </row>
    <row r="23" spans="1:8" x14ac:dyDescent="0.35">
      <c r="A23" s="2" t="s">
        <v>21</v>
      </c>
      <c r="B23" s="4">
        <v>265</v>
      </c>
      <c r="C23" s="4">
        <v>168</v>
      </c>
      <c r="D23" s="4">
        <v>63</v>
      </c>
      <c r="E23" s="4">
        <v>315</v>
      </c>
      <c r="F23" s="4">
        <f t="shared" si="0"/>
        <v>811</v>
      </c>
      <c r="G23" s="4">
        <v>10238</v>
      </c>
      <c r="H23" s="9">
        <f t="shared" si="1"/>
        <v>7.9214690369212734E-2</v>
      </c>
    </row>
    <row r="24" spans="1:8" x14ac:dyDescent="0.35">
      <c r="A24" s="2" t="s">
        <v>22</v>
      </c>
      <c r="B24" s="4">
        <v>1334</v>
      </c>
      <c r="C24" s="4">
        <v>471</v>
      </c>
      <c r="D24" s="4">
        <v>202</v>
      </c>
      <c r="E24" s="4">
        <v>967</v>
      </c>
      <c r="F24" s="4">
        <f t="shared" si="0"/>
        <v>2974</v>
      </c>
      <c r="G24" s="4">
        <v>27296</v>
      </c>
      <c r="H24" s="9">
        <f t="shared" si="1"/>
        <v>0.10895369284876905</v>
      </c>
    </row>
    <row r="25" spans="1:8" x14ac:dyDescent="0.35">
      <c r="A25" s="2" t="s">
        <v>23</v>
      </c>
      <c r="B25" s="4">
        <v>4533</v>
      </c>
      <c r="C25" s="4">
        <v>2403</v>
      </c>
      <c r="D25" s="4">
        <v>507</v>
      </c>
      <c r="E25" s="4">
        <v>4677</v>
      </c>
      <c r="F25" s="4">
        <f t="shared" si="0"/>
        <v>12120</v>
      </c>
      <c r="G25" s="4">
        <v>94076</v>
      </c>
      <c r="H25" s="9">
        <f t="shared" si="1"/>
        <v>0.1288320081636124</v>
      </c>
    </row>
    <row r="26" spans="1:8" x14ac:dyDescent="0.35">
      <c r="A26" s="2" t="s">
        <v>24</v>
      </c>
      <c r="B26" s="4">
        <v>6527</v>
      </c>
      <c r="C26" s="4">
        <v>6107</v>
      </c>
      <c r="D26" s="4">
        <v>922</v>
      </c>
      <c r="E26" s="4">
        <v>7640</v>
      </c>
      <c r="F26" s="4">
        <f t="shared" si="0"/>
        <v>21196</v>
      </c>
      <c r="G26" s="4">
        <v>159711</v>
      </c>
      <c r="H26" s="9">
        <f t="shared" si="1"/>
        <v>0.13271471595569498</v>
      </c>
    </row>
    <row r="27" spans="1:8" x14ac:dyDescent="0.35">
      <c r="A27" s="2" t="s">
        <v>25</v>
      </c>
      <c r="B27" s="4">
        <v>9889</v>
      </c>
      <c r="C27" s="4">
        <v>10375</v>
      </c>
      <c r="D27" s="4">
        <v>2148</v>
      </c>
      <c r="E27" s="4">
        <v>12091</v>
      </c>
      <c r="F27" s="4">
        <f t="shared" si="0"/>
        <v>34503</v>
      </c>
      <c r="G27" s="4">
        <v>227369</v>
      </c>
      <c r="H27" s="9">
        <f t="shared" si="1"/>
        <v>0.15174891915784475</v>
      </c>
    </row>
    <row r="28" spans="1:8" x14ac:dyDescent="0.35">
      <c r="A28" s="2" t="s">
        <v>26</v>
      </c>
      <c r="B28" s="4">
        <v>17305</v>
      </c>
      <c r="C28" s="4">
        <v>11154</v>
      </c>
      <c r="D28" s="4">
        <v>3209</v>
      </c>
      <c r="E28" s="4">
        <v>10312</v>
      </c>
      <c r="F28" s="4">
        <f t="shared" si="0"/>
        <v>41980</v>
      </c>
      <c r="G28" s="4">
        <v>268701</v>
      </c>
      <c r="H28" s="9">
        <f t="shared" si="1"/>
        <v>0.15623313646022902</v>
      </c>
    </row>
    <row r="29" spans="1:8" x14ac:dyDescent="0.35">
      <c r="A29" s="2" t="s">
        <v>27</v>
      </c>
      <c r="B29" s="4">
        <v>7682</v>
      </c>
      <c r="C29" s="4">
        <v>10712</v>
      </c>
      <c r="D29" s="4">
        <v>3123</v>
      </c>
      <c r="E29" s="4">
        <v>8675</v>
      </c>
      <c r="F29" s="4">
        <f t="shared" si="0"/>
        <v>30192</v>
      </c>
      <c r="G29" s="4">
        <v>190482</v>
      </c>
      <c r="H29" s="9">
        <f t="shared" si="1"/>
        <v>0.15850316565344758</v>
      </c>
    </row>
    <row r="30" spans="1:8" x14ac:dyDescent="0.35">
      <c r="A30" s="2" t="s">
        <v>28</v>
      </c>
      <c r="B30" s="4">
        <v>3852</v>
      </c>
      <c r="C30" s="4">
        <v>3807</v>
      </c>
      <c r="D30" s="4">
        <v>1799</v>
      </c>
      <c r="E30" s="4">
        <v>739</v>
      </c>
      <c r="F30" s="4">
        <f t="shared" si="0"/>
        <v>10197</v>
      </c>
      <c r="G30" s="4">
        <v>65878</v>
      </c>
      <c r="H30" s="9">
        <f t="shared" si="1"/>
        <v>0.15478611979720089</v>
      </c>
    </row>
    <row r="31" spans="1:8" x14ac:dyDescent="0.35">
      <c r="A31" s="2" t="s">
        <v>29</v>
      </c>
      <c r="B31" s="4">
        <v>2453</v>
      </c>
      <c r="C31" s="4">
        <v>2882</v>
      </c>
      <c r="D31" s="4">
        <v>808</v>
      </c>
      <c r="E31" s="4">
        <v>1280</v>
      </c>
      <c r="F31" s="4">
        <f t="shared" si="0"/>
        <v>7423</v>
      </c>
      <c r="G31" s="4">
        <v>47008</v>
      </c>
      <c r="H31" s="9">
        <f t="shared" si="1"/>
        <v>0.15790929203539822</v>
      </c>
    </row>
    <row r="32" spans="1:8" x14ac:dyDescent="0.35">
      <c r="A32" s="3" t="s">
        <v>30</v>
      </c>
      <c r="B32" s="5">
        <f>SUM(B23:B31)</f>
        <v>53840</v>
      </c>
      <c r="C32" s="5">
        <f t="shared" ref="C32:E32" si="3">SUM(C23:C31)</f>
        <v>48079</v>
      </c>
      <c r="D32" s="5">
        <f t="shared" si="3"/>
        <v>12781</v>
      </c>
      <c r="E32" s="5">
        <f t="shared" si="3"/>
        <v>46696</v>
      </c>
      <c r="F32" s="5">
        <f>SUM(B32:E32)</f>
        <v>161396</v>
      </c>
      <c r="G32" s="5">
        <f>SUM(G23:G31)</f>
        <v>1090759</v>
      </c>
      <c r="H32" s="10">
        <f t="shared" si="1"/>
        <v>0.14796669108391497</v>
      </c>
    </row>
    <row r="33" spans="1:8" ht="39" x14ac:dyDescent="0.35">
      <c r="A33" s="6" t="s">
        <v>36</v>
      </c>
      <c r="B33" s="7">
        <f>B22+B32</f>
        <v>70002</v>
      </c>
      <c r="C33" s="7">
        <f t="shared" ref="C33:E33" si="4">C22+C32</f>
        <v>57327</v>
      </c>
      <c r="D33" s="7">
        <f t="shared" si="4"/>
        <v>14207</v>
      </c>
      <c r="E33" s="7">
        <f t="shared" si="4"/>
        <v>59100</v>
      </c>
      <c r="F33" s="7">
        <f>F22+F32</f>
        <v>200636</v>
      </c>
      <c r="G33" s="7">
        <f>G22+G32</f>
        <v>1325759</v>
      </c>
      <c r="H33" s="11">
        <f t="shared" si="1"/>
        <v>0.15133670599256727</v>
      </c>
    </row>
    <row r="34" spans="1:8" ht="29" x14ac:dyDescent="0.35">
      <c r="A34" s="12" t="s">
        <v>40</v>
      </c>
      <c r="B34" s="13">
        <v>775</v>
      </c>
      <c r="C34" s="13">
        <v>1027</v>
      </c>
      <c r="D34" s="17" t="s">
        <v>37</v>
      </c>
      <c r="E34" s="13">
        <v>866</v>
      </c>
      <c r="F34" s="13">
        <f>SUM(B34:E34)</f>
        <v>2668</v>
      </c>
      <c r="G34" s="13">
        <v>12728</v>
      </c>
      <c r="H34" s="14">
        <f>F34/G34</f>
        <v>0.20961659333752358</v>
      </c>
    </row>
    <row r="35" spans="1:8" ht="43.5" x14ac:dyDescent="0.35">
      <c r="A35" s="19" t="s">
        <v>38</v>
      </c>
      <c r="B35" s="15">
        <f>SUM(B33:B34)</f>
        <v>70777</v>
      </c>
      <c r="C35" s="15">
        <f t="shared" ref="C35:G35" si="5">SUM(C33:C34)</f>
        <v>58354</v>
      </c>
      <c r="D35" s="15">
        <f t="shared" si="5"/>
        <v>14207</v>
      </c>
      <c r="E35" s="15">
        <f t="shared" si="5"/>
        <v>59966</v>
      </c>
      <c r="F35" s="15">
        <f t="shared" si="5"/>
        <v>203304</v>
      </c>
      <c r="G35" s="15">
        <f t="shared" si="5"/>
        <v>1338487</v>
      </c>
      <c r="H35" s="16">
        <f>F35/G35</f>
        <v>0.15189090368453337</v>
      </c>
    </row>
  </sheetData>
  <mergeCells count="7">
    <mergeCell ref="A1:H1"/>
    <mergeCell ref="A5:F5"/>
    <mergeCell ref="G5:G6"/>
    <mergeCell ref="H5:H6"/>
    <mergeCell ref="A4:H4"/>
    <mergeCell ref="A3:H3"/>
    <mergeCell ref="A2:H2"/>
  </mergeCells>
  <pageMargins left="0.7" right="0.7" top="0.75" bottom="0.75" header="0.3" footer="0.3"/>
  <pageSetup orientation="portrait" r:id="rId1"/>
  <ignoredErrors>
    <ignoredError sqref="G35" formulaRange="1"/>
    <ignoredError sqref="F22 F32:F33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pane ySplit="6" topLeftCell="A7" activePane="bottomLeft" state="frozen"/>
      <selection sqref="A1:H1"/>
      <selection pane="bottomLeft" sqref="A1:H1"/>
    </sheetView>
  </sheetViews>
  <sheetFormatPr defaultRowHeight="14.5" x14ac:dyDescent="0.35"/>
  <cols>
    <col min="1" max="1" width="22.26953125" style="1" customWidth="1"/>
    <col min="4" max="4" width="12.81640625" bestFit="1" customWidth="1"/>
  </cols>
  <sheetData>
    <row r="1" spans="1:8" ht="18.5" x14ac:dyDescent="0.45">
      <c r="A1" s="20" t="s">
        <v>35</v>
      </c>
      <c r="B1" s="21"/>
      <c r="C1" s="21"/>
      <c r="D1" s="21"/>
      <c r="E1" s="21"/>
      <c r="F1" s="21"/>
      <c r="G1" s="21"/>
      <c r="H1" s="21"/>
    </row>
    <row r="2" spans="1:8" ht="18.5" x14ac:dyDescent="0.45">
      <c r="A2" s="21" t="s">
        <v>42</v>
      </c>
      <c r="B2" s="21"/>
      <c r="C2" s="21"/>
      <c r="D2" s="21"/>
      <c r="E2" s="21"/>
      <c r="F2" s="21"/>
      <c r="G2" s="21"/>
      <c r="H2" s="21"/>
    </row>
    <row r="3" spans="1:8" ht="18.5" x14ac:dyDescent="0.45">
      <c r="A3" s="21" t="s">
        <v>39</v>
      </c>
      <c r="B3" s="21"/>
      <c r="C3" s="21"/>
      <c r="D3" s="21"/>
      <c r="E3" s="21"/>
      <c r="F3" s="21"/>
      <c r="G3" s="21"/>
      <c r="H3" s="21"/>
    </row>
    <row r="4" spans="1:8" x14ac:dyDescent="0.35">
      <c r="A4" s="22"/>
      <c r="B4" s="23"/>
      <c r="C4" s="23"/>
      <c r="D4" s="23"/>
      <c r="E4" s="23"/>
      <c r="F4" s="23"/>
      <c r="G4" s="23"/>
      <c r="H4" s="23"/>
    </row>
    <row r="5" spans="1:8" x14ac:dyDescent="0.35">
      <c r="A5" s="24" t="s">
        <v>33</v>
      </c>
      <c r="B5" s="25"/>
      <c r="C5" s="25"/>
      <c r="D5" s="25"/>
      <c r="E5" s="25"/>
      <c r="F5" s="25"/>
      <c r="G5" s="26" t="s">
        <v>31</v>
      </c>
      <c r="H5" s="26" t="s">
        <v>34</v>
      </c>
    </row>
    <row r="6" spans="1:8" s="1" customFormat="1" x14ac:dyDescent="0.35">
      <c r="A6" s="2" t="s">
        <v>32</v>
      </c>
      <c r="B6" s="18" t="s">
        <v>0</v>
      </c>
      <c r="C6" s="18" t="s">
        <v>1</v>
      </c>
      <c r="D6" s="18" t="s">
        <v>2</v>
      </c>
      <c r="E6" s="18" t="s">
        <v>3</v>
      </c>
      <c r="F6" s="18" t="s">
        <v>4</v>
      </c>
      <c r="G6" s="26"/>
      <c r="H6" s="26"/>
    </row>
    <row r="7" spans="1:8" x14ac:dyDescent="0.35">
      <c r="A7" s="2" t="s">
        <v>5</v>
      </c>
      <c r="B7" s="4">
        <v>0</v>
      </c>
      <c r="C7" s="4">
        <v>1</v>
      </c>
      <c r="D7" s="4">
        <v>0</v>
      </c>
      <c r="E7" s="4">
        <v>2</v>
      </c>
      <c r="F7" s="4">
        <f>SUM(B7:E7)</f>
        <v>3</v>
      </c>
      <c r="G7" s="8">
        <v>38</v>
      </c>
      <c r="H7" s="9">
        <f>+F7/G7</f>
        <v>7.8947368421052627E-2</v>
      </c>
    </row>
    <row r="8" spans="1:8" x14ac:dyDescent="0.35">
      <c r="A8" s="2" t="s">
        <v>6</v>
      </c>
      <c r="B8" s="4">
        <v>4</v>
      </c>
      <c r="C8" s="4">
        <v>3</v>
      </c>
      <c r="D8" s="4">
        <v>0</v>
      </c>
      <c r="E8" s="4">
        <v>2</v>
      </c>
      <c r="F8" s="4">
        <f t="shared" ref="F8:F31" si="0">SUM(B8:E8)</f>
        <v>9</v>
      </c>
      <c r="G8" s="8">
        <v>141</v>
      </c>
      <c r="H8" s="9">
        <f t="shared" ref="H8:H33" si="1">+F8/G8</f>
        <v>6.3829787234042548E-2</v>
      </c>
    </row>
    <row r="9" spans="1:8" x14ac:dyDescent="0.35">
      <c r="A9" s="2" t="s">
        <v>7</v>
      </c>
      <c r="B9" s="4">
        <v>8</v>
      </c>
      <c r="C9" s="4">
        <v>7</v>
      </c>
      <c r="D9" s="4">
        <v>0</v>
      </c>
      <c r="E9" s="4">
        <v>10</v>
      </c>
      <c r="F9" s="4">
        <f t="shared" si="0"/>
        <v>25</v>
      </c>
      <c r="G9" s="8">
        <v>310</v>
      </c>
      <c r="H9" s="9">
        <f t="shared" si="1"/>
        <v>8.0645161290322578E-2</v>
      </c>
    </row>
    <row r="10" spans="1:8" x14ac:dyDescent="0.35">
      <c r="A10" s="2" t="s">
        <v>8</v>
      </c>
      <c r="B10" s="4">
        <v>7</v>
      </c>
      <c r="C10" s="4">
        <v>10</v>
      </c>
      <c r="D10" s="4">
        <v>1</v>
      </c>
      <c r="E10" s="4">
        <v>5</v>
      </c>
      <c r="F10" s="4">
        <f t="shared" si="0"/>
        <v>23</v>
      </c>
      <c r="G10" s="8">
        <v>420</v>
      </c>
      <c r="H10" s="9">
        <f t="shared" si="1"/>
        <v>5.4761904761904762E-2</v>
      </c>
    </row>
    <row r="11" spans="1:8" x14ac:dyDescent="0.35">
      <c r="A11" s="2" t="s">
        <v>9</v>
      </c>
      <c r="B11" s="4">
        <v>473</v>
      </c>
      <c r="C11" s="4">
        <v>388</v>
      </c>
      <c r="D11" s="4">
        <v>16</v>
      </c>
      <c r="E11" s="4">
        <v>440</v>
      </c>
      <c r="F11" s="4">
        <f t="shared" si="0"/>
        <v>1317</v>
      </c>
      <c r="G11" s="4">
        <v>11240</v>
      </c>
      <c r="H11" s="9">
        <f t="shared" si="1"/>
        <v>0.11717081850533807</v>
      </c>
    </row>
    <row r="12" spans="1:8" x14ac:dyDescent="0.35">
      <c r="A12" s="2" t="s">
        <v>10</v>
      </c>
      <c r="B12" s="4">
        <v>1240</v>
      </c>
      <c r="C12" s="4">
        <v>780</v>
      </c>
      <c r="D12" s="4">
        <v>72</v>
      </c>
      <c r="E12" s="4">
        <v>1395</v>
      </c>
      <c r="F12" s="4">
        <f t="shared" si="0"/>
        <v>3487</v>
      </c>
      <c r="G12" s="4">
        <v>27221</v>
      </c>
      <c r="H12" s="9">
        <f t="shared" si="1"/>
        <v>0.12809962896293303</v>
      </c>
    </row>
    <row r="13" spans="1:8" x14ac:dyDescent="0.35">
      <c r="A13" s="2" t="s">
        <v>11</v>
      </c>
      <c r="B13" s="4">
        <v>2926</v>
      </c>
      <c r="C13" s="4">
        <v>1645</v>
      </c>
      <c r="D13" s="4">
        <v>211</v>
      </c>
      <c r="E13" s="4">
        <v>2395</v>
      </c>
      <c r="F13" s="4">
        <f t="shared" si="0"/>
        <v>7177</v>
      </c>
      <c r="G13" s="4">
        <v>43609</v>
      </c>
      <c r="H13" s="9">
        <f t="shared" si="1"/>
        <v>0.16457611960833773</v>
      </c>
    </row>
    <row r="14" spans="1:8" x14ac:dyDescent="0.35">
      <c r="A14" s="2" t="s">
        <v>12</v>
      </c>
      <c r="B14" s="4">
        <v>5876</v>
      </c>
      <c r="C14" s="4">
        <v>3641</v>
      </c>
      <c r="D14" s="4">
        <v>423</v>
      </c>
      <c r="E14" s="4">
        <v>4737</v>
      </c>
      <c r="F14" s="4">
        <f t="shared" si="0"/>
        <v>14677</v>
      </c>
      <c r="G14" s="4">
        <v>75525</v>
      </c>
      <c r="H14" s="9">
        <f t="shared" si="1"/>
        <v>0.19433300231711353</v>
      </c>
    </row>
    <row r="15" spans="1:8" x14ac:dyDescent="0.35">
      <c r="A15" s="2" t="s">
        <v>13</v>
      </c>
      <c r="B15" s="4">
        <v>2335</v>
      </c>
      <c r="C15" s="4">
        <v>1401</v>
      </c>
      <c r="D15" s="4">
        <v>359</v>
      </c>
      <c r="E15" s="4">
        <v>1822</v>
      </c>
      <c r="F15" s="4">
        <f t="shared" si="0"/>
        <v>5917</v>
      </c>
      <c r="G15" s="4">
        <v>29484</v>
      </c>
      <c r="H15" s="9">
        <f t="shared" si="1"/>
        <v>0.20068511735178401</v>
      </c>
    </row>
    <row r="16" spans="1:8" x14ac:dyDescent="0.35">
      <c r="A16" s="2" t="s">
        <v>14</v>
      </c>
      <c r="B16" s="4">
        <v>1656</v>
      </c>
      <c r="C16" s="4">
        <v>1432</v>
      </c>
      <c r="D16" s="4">
        <v>254</v>
      </c>
      <c r="E16" s="4">
        <v>1559</v>
      </c>
      <c r="F16" s="4">
        <f t="shared" si="0"/>
        <v>4901</v>
      </c>
      <c r="G16" s="4">
        <v>23724</v>
      </c>
      <c r="H16" s="9">
        <f t="shared" si="1"/>
        <v>0.20658404990726689</v>
      </c>
    </row>
    <row r="17" spans="1:8" x14ac:dyDescent="0.35">
      <c r="A17" s="2" t="s">
        <v>15</v>
      </c>
      <c r="B17" s="4">
        <v>38</v>
      </c>
      <c r="C17" s="4">
        <v>6</v>
      </c>
      <c r="D17" s="4">
        <v>3</v>
      </c>
      <c r="E17" s="4">
        <v>0</v>
      </c>
      <c r="F17" s="4">
        <f t="shared" si="0"/>
        <v>47</v>
      </c>
      <c r="G17" s="4">
        <v>797</v>
      </c>
      <c r="H17" s="9">
        <f t="shared" si="1"/>
        <v>5.8971141781681308E-2</v>
      </c>
    </row>
    <row r="18" spans="1:8" x14ac:dyDescent="0.35">
      <c r="A18" s="2" t="s">
        <v>16</v>
      </c>
      <c r="B18" s="4">
        <v>182</v>
      </c>
      <c r="C18" s="4">
        <v>23</v>
      </c>
      <c r="D18" s="4">
        <v>15</v>
      </c>
      <c r="E18" s="4">
        <v>0</v>
      </c>
      <c r="F18" s="4">
        <f t="shared" si="0"/>
        <v>220</v>
      </c>
      <c r="G18" s="4">
        <v>2782</v>
      </c>
      <c r="H18" s="9">
        <f t="shared" si="1"/>
        <v>7.9079798705966931E-2</v>
      </c>
    </row>
    <row r="19" spans="1:8" x14ac:dyDescent="0.35">
      <c r="A19" s="2" t="s">
        <v>17</v>
      </c>
      <c r="B19" s="4">
        <v>380</v>
      </c>
      <c r="C19" s="4">
        <v>27</v>
      </c>
      <c r="D19" s="4">
        <v>29</v>
      </c>
      <c r="E19" s="4">
        <v>0</v>
      </c>
      <c r="F19" s="4">
        <f t="shared" si="0"/>
        <v>436</v>
      </c>
      <c r="G19" s="4">
        <v>5424</v>
      </c>
      <c r="H19" s="9">
        <f t="shared" si="1"/>
        <v>8.0383480825958697E-2</v>
      </c>
    </row>
    <row r="20" spans="1:8" x14ac:dyDescent="0.35">
      <c r="A20" s="2" t="s">
        <v>18</v>
      </c>
      <c r="B20" s="4">
        <v>645</v>
      </c>
      <c r="C20" s="4">
        <v>50</v>
      </c>
      <c r="D20" s="4">
        <v>62</v>
      </c>
      <c r="E20" s="4">
        <v>0</v>
      </c>
      <c r="F20" s="4">
        <f t="shared" si="0"/>
        <v>757</v>
      </c>
      <c r="G20" s="4">
        <v>7694</v>
      </c>
      <c r="H20" s="9">
        <f t="shared" si="1"/>
        <v>9.8388354561996363E-2</v>
      </c>
    </row>
    <row r="21" spans="1:8" x14ac:dyDescent="0.35">
      <c r="A21" s="2" t="s">
        <v>19</v>
      </c>
      <c r="B21" s="4">
        <v>178</v>
      </c>
      <c r="C21" s="4">
        <v>0</v>
      </c>
      <c r="D21" s="4">
        <v>11</v>
      </c>
      <c r="E21" s="4">
        <v>0</v>
      </c>
      <c r="F21" s="4">
        <f t="shared" si="0"/>
        <v>189</v>
      </c>
      <c r="G21" s="4">
        <v>2059</v>
      </c>
      <c r="H21" s="9">
        <f t="shared" si="1"/>
        <v>9.1792132102962609E-2</v>
      </c>
    </row>
    <row r="22" spans="1:8" x14ac:dyDescent="0.35">
      <c r="A22" s="3" t="s">
        <v>20</v>
      </c>
      <c r="B22" s="5">
        <f t="shared" ref="B22:F22" si="2">SUM(B7:B21)</f>
        <v>15948</v>
      </c>
      <c r="C22" s="5">
        <f t="shared" si="2"/>
        <v>9414</v>
      </c>
      <c r="D22" s="5">
        <f t="shared" si="2"/>
        <v>1456</v>
      </c>
      <c r="E22" s="5">
        <f t="shared" si="2"/>
        <v>12367</v>
      </c>
      <c r="F22" s="5">
        <f t="shared" si="2"/>
        <v>39185</v>
      </c>
      <c r="G22" s="5">
        <f>SUM(G7:G21)</f>
        <v>230468</v>
      </c>
      <c r="H22" s="10">
        <f t="shared" si="1"/>
        <v>0.1700236041446101</v>
      </c>
    </row>
    <row r="23" spans="1:8" x14ac:dyDescent="0.35">
      <c r="A23" s="2" t="s">
        <v>21</v>
      </c>
      <c r="B23" s="4">
        <v>278</v>
      </c>
      <c r="C23" s="4">
        <v>160</v>
      </c>
      <c r="D23" s="4">
        <v>57</v>
      </c>
      <c r="E23" s="4">
        <v>331</v>
      </c>
      <c r="F23" s="4">
        <f t="shared" si="0"/>
        <v>826</v>
      </c>
      <c r="G23" s="4">
        <v>9991</v>
      </c>
      <c r="H23" s="9">
        <f t="shared" si="1"/>
        <v>8.267440696626964E-2</v>
      </c>
    </row>
    <row r="24" spans="1:8" x14ac:dyDescent="0.35">
      <c r="A24" s="2" t="s">
        <v>22</v>
      </c>
      <c r="B24" s="4">
        <v>1271</v>
      </c>
      <c r="C24" s="4">
        <v>527</v>
      </c>
      <c r="D24" s="4">
        <v>187</v>
      </c>
      <c r="E24" s="4">
        <v>972</v>
      </c>
      <c r="F24" s="4">
        <f t="shared" si="0"/>
        <v>2957</v>
      </c>
      <c r="G24" s="4">
        <v>26443</v>
      </c>
      <c r="H24" s="9">
        <f t="shared" si="1"/>
        <v>0.11182543584313429</v>
      </c>
    </row>
    <row r="25" spans="1:8" x14ac:dyDescent="0.35">
      <c r="A25" s="2" t="s">
        <v>23</v>
      </c>
      <c r="B25" s="4">
        <v>4342</v>
      </c>
      <c r="C25" s="4">
        <v>2461</v>
      </c>
      <c r="D25" s="4">
        <v>453</v>
      </c>
      <c r="E25" s="4">
        <v>4598</v>
      </c>
      <c r="F25" s="4">
        <f t="shared" si="0"/>
        <v>11854</v>
      </c>
      <c r="G25" s="4">
        <v>89580</v>
      </c>
      <c r="H25" s="9">
        <f t="shared" si="1"/>
        <v>0.13232864478678277</v>
      </c>
    </row>
    <row r="26" spans="1:8" x14ac:dyDescent="0.35">
      <c r="A26" s="2" t="s">
        <v>24</v>
      </c>
      <c r="B26" s="4">
        <v>6126</v>
      </c>
      <c r="C26" s="4">
        <v>6197</v>
      </c>
      <c r="D26" s="4">
        <v>874</v>
      </c>
      <c r="E26" s="4">
        <v>7648</v>
      </c>
      <c r="F26" s="4">
        <f t="shared" si="0"/>
        <v>20845</v>
      </c>
      <c r="G26" s="4">
        <v>156786</v>
      </c>
      <c r="H26" s="9">
        <f t="shared" si="1"/>
        <v>0.13295192172770529</v>
      </c>
    </row>
    <row r="27" spans="1:8" x14ac:dyDescent="0.35">
      <c r="A27" s="2" t="s">
        <v>25</v>
      </c>
      <c r="B27" s="4">
        <v>9526</v>
      </c>
      <c r="C27" s="4">
        <v>11045</v>
      </c>
      <c r="D27" s="4">
        <v>2209</v>
      </c>
      <c r="E27" s="4">
        <v>11351</v>
      </c>
      <c r="F27" s="4">
        <f t="shared" si="0"/>
        <v>34131</v>
      </c>
      <c r="G27" s="4">
        <v>219613</v>
      </c>
      <c r="H27" s="9">
        <f t="shared" si="1"/>
        <v>0.15541429696784798</v>
      </c>
    </row>
    <row r="28" spans="1:8" x14ac:dyDescent="0.35">
      <c r="A28" s="2" t="s">
        <v>26</v>
      </c>
      <c r="B28" s="4">
        <v>17602</v>
      </c>
      <c r="C28" s="4">
        <v>12190</v>
      </c>
      <c r="D28" s="4">
        <v>3078</v>
      </c>
      <c r="E28" s="4">
        <v>11089</v>
      </c>
      <c r="F28" s="4">
        <f t="shared" si="0"/>
        <v>43959</v>
      </c>
      <c r="G28" s="4">
        <v>277371</v>
      </c>
      <c r="H28" s="9">
        <f t="shared" si="1"/>
        <v>0.15848448467936446</v>
      </c>
    </row>
    <row r="29" spans="1:8" x14ac:dyDescent="0.35">
      <c r="A29" s="2" t="s">
        <v>27</v>
      </c>
      <c r="B29" s="4">
        <v>7109</v>
      </c>
      <c r="C29" s="4">
        <v>10893</v>
      </c>
      <c r="D29" s="4">
        <v>3243</v>
      </c>
      <c r="E29" s="4">
        <v>7887</v>
      </c>
      <c r="F29" s="4">
        <f t="shared" si="0"/>
        <v>29132</v>
      </c>
      <c r="G29" s="4">
        <v>174695</v>
      </c>
      <c r="H29" s="9">
        <f t="shared" si="1"/>
        <v>0.16675920890695212</v>
      </c>
    </row>
    <row r="30" spans="1:8" x14ac:dyDescent="0.35">
      <c r="A30" s="2" t="s">
        <v>28</v>
      </c>
      <c r="B30" s="4">
        <v>4233</v>
      </c>
      <c r="C30" s="4">
        <v>3577</v>
      </c>
      <c r="D30" s="4">
        <v>1745</v>
      </c>
      <c r="E30" s="4">
        <v>918</v>
      </c>
      <c r="F30" s="4">
        <f t="shared" si="0"/>
        <v>10473</v>
      </c>
      <c r="G30" s="4">
        <v>66744</v>
      </c>
      <c r="H30" s="9">
        <f t="shared" si="1"/>
        <v>0.15691298094210715</v>
      </c>
    </row>
    <row r="31" spans="1:8" x14ac:dyDescent="0.35">
      <c r="A31" s="2" t="s">
        <v>29</v>
      </c>
      <c r="B31" s="4">
        <v>2918</v>
      </c>
      <c r="C31" s="4">
        <v>2805</v>
      </c>
      <c r="D31" s="4">
        <v>779</v>
      </c>
      <c r="E31" s="4">
        <v>1495</v>
      </c>
      <c r="F31" s="4">
        <f t="shared" si="0"/>
        <v>7997</v>
      </c>
      <c r="G31" s="4">
        <v>49323</v>
      </c>
      <c r="H31" s="9">
        <f t="shared" si="1"/>
        <v>0.16213531212618859</v>
      </c>
    </row>
    <row r="32" spans="1:8" x14ac:dyDescent="0.35">
      <c r="A32" s="3" t="s">
        <v>30</v>
      </c>
      <c r="B32" s="5">
        <f>SUM(B23:B31)</f>
        <v>53405</v>
      </c>
      <c r="C32" s="5">
        <f t="shared" ref="C32:E32" si="3">SUM(C23:C31)</f>
        <v>49855</v>
      </c>
      <c r="D32" s="5">
        <f t="shared" si="3"/>
        <v>12625</v>
      </c>
      <c r="E32" s="5">
        <f t="shared" si="3"/>
        <v>46289</v>
      </c>
      <c r="F32" s="5">
        <f>SUM(B32:E32)</f>
        <v>162174</v>
      </c>
      <c r="G32" s="5">
        <f>SUM(G23:G31)</f>
        <v>1070546</v>
      </c>
      <c r="H32" s="10">
        <f t="shared" si="1"/>
        <v>0.1514871850438935</v>
      </c>
    </row>
    <row r="33" spans="1:8" ht="39" x14ac:dyDescent="0.35">
      <c r="A33" s="6" t="s">
        <v>36</v>
      </c>
      <c r="B33" s="7">
        <f>B22+B32</f>
        <v>69353</v>
      </c>
      <c r="C33" s="7">
        <f t="shared" ref="C33:E33" si="4">C22+C32</f>
        <v>59269</v>
      </c>
      <c r="D33" s="7">
        <f t="shared" si="4"/>
        <v>14081</v>
      </c>
      <c r="E33" s="7">
        <f t="shared" si="4"/>
        <v>58656</v>
      </c>
      <c r="F33" s="7">
        <f>F22+F32</f>
        <v>201359</v>
      </c>
      <c r="G33" s="7">
        <f>G22+G32</f>
        <v>1301014</v>
      </c>
      <c r="H33" s="11">
        <f t="shared" si="1"/>
        <v>0.15477081722410366</v>
      </c>
    </row>
    <row r="34" spans="1:8" ht="29" x14ac:dyDescent="0.35">
      <c r="A34" s="12" t="s">
        <v>40</v>
      </c>
      <c r="B34" s="13">
        <v>854</v>
      </c>
      <c r="C34" s="13">
        <v>1125</v>
      </c>
      <c r="D34" s="17" t="s">
        <v>37</v>
      </c>
      <c r="E34" s="13">
        <v>952</v>
      </c>
      <c r="F34" s="13">
        <f t="shared" ref="F34" si="5">SUM(B34:E34)</f>
        <v>2931</v>
      </c>
      <c r="G34" s="13">
        <v>12926</v>
      </c>
      <c r="H34" s="14">
        <f>F34/G34</f>
        <v>0.22675228222187838</v>
      </c>
    </row>
    <row r="35" spans="1:8" ht="43.5" x14ac:dyDescent="0.35">
      <c r="A35" s="19" t="s">
        <v>38</v>
      </c>
      <c r="B35" s="15">
        <f>SUM(B33:B34)</f>
        <v>70207</v>
      </c>
      <c r="C35" s="15">
        <f t="shared" ref="C35:G35" si="6">SUM(C33:C34)</f>
        <v>60394</v>
      </c>
      <c r="D35" s="15">
        <f t="shared" si="6"/>
        <v>14081</v>
      </c>
      <c r="E35" s="15">
        <f t="shared" si="6"/>
        <v>59608</v>
      </c>
      <c r="F35" s="15">
        <f t="shared" si="6"/>
        <v>204290</v>
      </c>
      <c r="G35" s="15">
        <f t="shared" si="6"/>
        <v>1313940</v>
      </c>
      <c r="H35" s="16">
        <f>F35/G35</f>
        <v>0.15547894119975036</v>
      </c>
    </row>
  </sheetData>
  <mergeCells count="7">
    <mergeCell ref="A1:H1"/>
    <mergeCell ref="A2:H2"/>
    <mergeCell ref="A3:H3"/>
    <mergeCell ref="A4:H4"/>
    <mergeCell ref="A5:F5"/>
    <mergeCell ref="G5:G6"/>
    <mergeCell ref="H5:H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pane ySplit="6" topLeftCell="A55" activePane="bottomLeft" state="frozen"/>
      <selection sqref="A1:H1"/>
      <selection pane="bottomLeft" sqref="A1:H1"/>
    </sheetView>
  </sheetViews>
  <sheetFormatPr defaultRowHeight="14.5" x14ac:dyDescent="0.35"/>
  <cols>
    <col min="1" max="1" width="22.26953125" style="1" customWidth="1"/>
    <col min="4" max="4" width="12.81640625" bestFit="1" customWidth="1"/>
  </cols>
  <sheetData>
    <row r="1" spans="1:8" ht="18.5" x14ac:dyDescent="0.45">
      <c r="A1" s="20" t="s">
        <v>35</v>
      </c>
      <c r="B1" s="21"/>
      <c r="C1" s="21"/>
      <c r="D1" s="21"/>
      <c r="E1" s="21"/>
      <c r="F1" s="21"/>
      <c r="G1" s="21"/>
      <c r="H1" s="21"/>
    </row>
    <row r="2" spans="1:8" ht="18.5" x14ac:dyDescent="0.45">
      <c r="A2" s="21" t="s">
        <v>44</v>
      </c>
      <c r="B2" s="21"/>
      <c r="C2" s="21"/>
      <c r="D2" s="21"/>
      <c r="E2" s="21"/>
      <c r="F2" s="21"/>
      <c r="G2" s="21"/>
      <c r="H2" s="21"/>
    </row>
    <row r="3" spans="1:8" ht="18.5" x14ac:dyDescent="0.45">
      <c r="A3" s="21" t="s">
        <v>39</v>
      </c>
      <c r="B3" s="21"/>
      <c r="C3" s="21"/>
      <c r="D3" s="21"/>
      <c r="E3" s="21"/>
      <c r="F3" s="21"/>
      <c r="G3" s="21"/>
      <c r="H3" s="21"/>
    </row>
    <row r="4" spans="1:8" x14ac:dyDescent="0.35">
      <c r="A4" s="22"/>
      <c r="B4" s="23"/>
      <c r="C4" s="23"/>
      <c r="D4" s="23"/>
      <c r="E4" s="23"/>
      <c r="F4" s="23"/>
      <c r="G4" s="23"/>
      <c r="H4" s="23"/>
    </row>
    <row r="5" spans="1:8" x14ac:dyDescent="0.35">
      <c r="A5" s="24" t="s">
        <v>33</v>
      </c>
      <c r="B5" s="25"/>
      <c r="C5" s="25"/>
      <c r="D5" s="25"/>
      <c r="E5" s="25"/>
      <c r="F5" s="25"/>
      <c r="G5" s="27" t="s">
        <v>31</v>
      </c>
      <c r="H5" s="27" t="s">
        <v>34</v>
      </c>
    </row>
    <row r="6" spans="1:8" s="1" customFormat="1" x14ac:dyDescent="0.35">
      <c r="A6" s="2" t="s">
        <v>32</v>
      </c>
      <c r="B6" s="18" t="s">
        <v>0</v>
      </c>
      <c r="C6" s="18" t="s">
        <v>1</v>
      </c>
      <c r="D6" s="18" t="s">
        <v>2</v>
      </c>
      <c r="E6" s="18" t="s">
        <v>3</v>
      </c>
      <c r="F6" s="18" t="s">
        <v>4</v>
      </c>
      <c r="G6" s="27"/>
      <c r="H6" s="27"/>
    </row>
    <row r="7" spans="1:8" x14ac:dyDescent="0.35">
      <c r="A7" s="2" t="s">
        <v>5</v>
      </c>
      <c r="B7" s="4">
        <v>0</v>
      </c>
      <c r="C7" s="4">
        <v>1</v>
      </c>
      <c r="D7" s="4">
        <v>0</v>
      </c>
      <c r="E7" s="4">
        <v>2</v>
      </c>
      <c r="F7" s="4">
        <f t="shared" ref="F7:F21" si="0">SUM(B7:E7)</f>
        <v>3</v>
      </c>
      <c r="G7" s="8">
        <v>39</v>
      </c>
      <c r="H7" s="9">
        <f t="shared" ref="H7:H33" si="1">+F7/G7</f>
        <v>7.6923076923076927E-2</v>
      </c>
    </row>
    <row r="8" spans="1:8" x14ac:dyDescent="0.35">
      <c r="A8" s="2" t="s">
        <v>6</v>
      </c>
      <c r="B8" s="4">
        <v>4</v>
      </c>
      <c r="C8" s="4">
        <v>4</v>
      </c>
      <c r="D8" s="4">
        <v>0</v>
      </c>
      <c r="E8" s="4">
        <v>5</v>
      </c>
      <c r="F8" s="4">
        <f t="shared" si="0"/>
        <v>13</v>
      </c>
      <c r="G8" s="8">
        <v>137</v>
      </c>
      <c r="H8" s="9">
        <f t="shared" si="1"/>
        <v>9.4890510948905105E-2</v>
      </c>
    </row>
    <row r="9" spans="1:8" x14ac:dyDescent="0.35">
      <c r="A9" s="2" t="s">
        <v>7</v>
      </c>
      <c r="B9" s="4">
        <v>6</v>
      </c>
      <c r="C9" s="4">
        <v>5</v>
      </c>
      <c r="D9" s="4">
        <v>1</v>
      </c>
      <c r="E9" s="4">
        <v>9</v>
      </c>
      <c r="F9" s="4">
        <f t="shared" si="0"/>
        <v>21</v>
      </c>
      <c r="G9" s="8">
        <v>307</v>
      </c>
      <c r="H9" s="9">
        <f t="shared" si="1"/>
        <v>6.8403908794788276E-2</v>
      </c>
    </row>
    <row r="10" spans="1:8" x14ac:dyDescent="0.35">
      <c r="A10" s="2" t="s">
        <v>8</v>
      </c>
      <c r="B10" s="4">
        <v>8</v>
      </c>
      <c r="C10" s="4">
        <v>12</v>
      </c>
      <c r="D10" s="4">
        <v>0</v>
      </c>
      <c r="E10" s="4">
        <v>7</v>
      </c>
      <c r="F10" s="4">
        <f t="shared" si="0"/>
        <v>27</v>
      </c>
      <c r="G10" s="8">
        <v>420</v>
      </c>
      <c r="H10" s="9">
        <f t="shared" si="1"/>
        <v>6.4285714285714279E-2</v>
      </c>
    </row>
    <row r="11" spans="1:8" x14ac:dyDescent="0.35">
      <c r="A11" s="2" t="s">
        <v>9</v>
      </c>
      <c r="B11" s="4">
        <v>468</v>
      </c>
      <c r="C11" s="4">
        <v>392</v>
      </c>
      <c r="D11" s="4">
        <v>17</v>
      </c>
      <c r="E11" s="4">
        <v>462</v>
      </c>
      <c r="F11" s="4">
        <f t="shared" si="0"/>
        <v>1339</v>
      </c>
      <c r="G11" s="4">
        <v>11253</v>
      </c>
      <c r="H11" s="9">
        <f t="shared" si="1"/>
        <v>0.11899049142450902</v>
      </c>
    </row>
    <row r="12" spans="1:8" x14ac:dyDescent="0.35">
      <c r="A12" s="2" t="s">
        <v>10</v>
      </c>
      <c r="B12" s="4">
        <v>1223</v>
      </c>
      <c r="C12" s="4">
        <v>781</v>
      </c>
      <c r="D12" s="4">
        <v>76</v>
      </c>
      <c r="E12" s="4">
        <v>1473</v>
      </c>
      <c r="F12" s="4">
        <f t="shared" si="0"/>
        <v>3553</v>
      </c>
      <c r="G12" s="4">
        <v>27079</v>
      </c>
      <c r="H12" s="9">
        <f t="shared" si="1"/>
        <v>0.1312086856974039</v>
      </c>
    </row>
    <row r="13" spans="1:8" x14ac:dyDescent="0.35">
      <c r="A13" s="2" t="s">
        <v>11</v>
      </c>
      <c r="B13" s="4">
        <v>2901</v>
      </c>
      <c r="C13" s="4">
        <v>1710</v>
      </c>
      <c r="D13" s="4">
        <v>228</v>
      </c>
      <c r="E13" s="4">
        <v>2526</v>
      </c>
      <c r="F13" s="4">
        <f t="shared" si="0"/>
        <v>7365</v>
      </c>
      <c r="G13" s="4">
        <v>42958</v>
      </c>
      <c r="H13" s="9">
        <f t="shared" si="1"/>
        <v>0.17144652916802458</v>
      </c>
    </row>
    <row r="14" spans="1:8" x14ac:dyDescent="0.35">
      <c r="A14" s="2" t="s">
        <v>12</v>
      </c>
      <c r="B14" s="4">
        <v>5765</v>
      </c>
      <c r="C14" s="4">
        <v>3829</v>
      </c>
      <c r="D14" s="4">
        <v>428</v>
      </c>
      <c r="E14" s="4">
        <v>4809</v>
      </c>
      <c r="F14" s="4">
        <f t="shared" si="0"/>
        <v>14831</v>
      </c>
      <c r="G14" s="4">
        <v>74633</v>
      </c>
      <c r="H14" s="9">
        <f t="shared" si="1"/>
        <v>0.19871906529283292</v>
      </c>
    </row>
    <row r="15" spans="1:8" x14ac:dyDescent="0.35">
      <c r="A15" s="2" t="s">
        <v>13</v>
      </c>
      <c r="B15" s="4">
        <v>2236</v>
      </c>
      <c r="C15" s="4">
        <v>1422</v>
      </c>
      <c r="D15" s="4">
        <v>379</v>
      </c>
      <c r="E15" s="4">
        <v>1709</v>
      </c>
      <c r="F15" s="4">
        <f t="shared" si="0"/>
        <v>5746</v>
      </c>
      <c r="G15" s="4">
        <v>28303</v>
      </c>
      <c r="H15" s="9">
        <f t="shared" si="1"/>
        <v>0.20301734798431262</v>
      </c>
    </row>
    <row r="16" spans="1:8" x14ac:dyDescent="0.35">
      <c r="A16" s="2" t="s">
        <v>14</v>
      </c>
      <c r="B16" s="4">
        <v>1709</v>
      </c>
      <c r="C16" s="4">
        <v>1520</v>
      </c>
      <c r="D16" s="4">
        <v>272</v>
      </c>
      <c r="E16" s="4">
        <v>1557</v>
      </c>
      <c r="F16" s="4">
        <f t="shared" si="0"/>
        <v>5058</v>
      </c>
      <c r="G16" s="4">
        <v>24745</v>
      </c>
      <c r="H16" s="9">
        <f t="shared" si="1"/>
        <v>0.20440493028894727</v>
      </c>
    </row>
    <row r="17" spans="1:8" x14ac:dyDescent="0.35">
      <c r="A17" s="2" t="s">
        <v>15</v>
      </c>
      <c r="B17" s="4">
        <v>40</v>
      </c>
      <c r="C17" s="4">
        <v>6</v>
      </c>
      <c r="D17" s="4">
        <v>4</v>
      </c>
      <c r="E17" s="4">
        <v>0</v>
      </c>
      <c r="F17" s="4">
        <f t="shared" si="0"/>
        <v>50</v>
      </c>
      <c r="G17" s="4">
        <v>769</v>
      </c>
      <c r="H17" s="9">
        <f t="shared" si="1"/>
        <v>6.5019505851755532E-2</v>
      </c>
    </row>
    <row r="18" spans="1:8" x14ac:dyDescent="0.35">
      <c r="A18" s="2" t="s">
        <v>16</v>
      </c>
      <c r="B18" s="4">
        <v>160</v>
      </c>
      <c r="C18" s="4">
        <v>15</v>
      </c>
      <c r="D18" s="4">
        <v>15</v>
      </c>
      <c r="E18" s="4">
        <v>0</v>
      </c>
      <c r="F18" s="4">
        <f t="shared" si="0"/>
        <v>190</v>
      </c>
      <c r="G18" s="4">
        <v>2631</v>
      </c>
      <c r="H18" s="9">
        <f t="shared" si="1"/>
        <v>7.2215887495248959E-2</v>
      </c>
    </row>
    <row r="19" spans="1:8" x14ac:dyDescent="0.35">
      <c r="A19" s="2" t="s">
        <v>17</v>
      </c>
      <c r="B19" s="4">
        <v>397</v>
      </c>
      <c r="C19" s="4">
        <v>37</v>
      </c>
      <c r="D19" s="4">
        <v>31</v>
      </c>
      <c r="E19" s="4">
        <v>0</v>
      </c>
      <c r="F19" s="4">
        <f t="shared" si="0"/>
        <v>465</v>
      </c>
      <c r="G19" s="4">
        <v>5348</v>
      </c>
      <c r="H19" s="9">
        <f t="shared" si="1"/>
        <v>8.6948391922213916E-2</v>
      </c>
    </row>
    <row r="20" spans="1:8" x14ac:dyDescent="0.35">
      <c r="A20" s="2" t="s">
        <v>18</v>
      </c>
      <c r="B20" s="4">
        <v>574</v>
      </c>
      <c r="C20" s="4">
        <v>54</v>
      </c>
      <c r="D20" s="4">
        <v>61</v>
      </c>
      <c r="E20" s="4">
        <v>0</v>
      </c>
      <c r="F20" s="4">
        <f t="shared" si="0"/>
        <v>689</v>
      </c>
      <c r="G20" s="4">
        <v>7393</v>
      </c>
      <c r="H20" s="9">
        <f t="shared" si="1"/>
        <v>9.3196266738806974E-2</v>
      </c>
    </row>
    <row r="21" spans="1:8" x14ac:dyDescent="0.35">
      <c r="A21" s="2" t="s">
        <v>19</v>
      </c>
      <c r="B21" s="4">
        <v>209</v>
      </c>
      <c r="C21" s="4">
        <v>0</v>
      </c>
      <c r="D21" s="4">
        <v>11</v>
      </c>
      <c r="E21" s="4">
        <v>0</v>
      </c>
      <c r="F21" s="4">
        <f t="shared" si="0"/>
        <v>220</v>
      </c>
      <c r="G21" s="4">
        <v>2133</v>
      </c>
      <c r="H21" s="9">
        <f t="shared" si="1"/>
        <v>0.10314111579934365</v>
      </c>
    </row>
    <row r="22" spans="1:8" x14ac:dyDescent="0.35">
      <c r="A22" s="3" t="s">
        <v>20</v>
      </c>
      <c r="B22" s="5">
        <f t="shared" ref="B22:G22" si="2">SUM(B7:B21)</f>
        <v>15700</v>
      </c>
      <c r="C22" s="5">
        <f t="shared" si="2"/>
        <v>9788</v>
      </c>
      <c r="D22" s="5">
        <f t="shared" si="2"/>
        <v>1523</v>
      </c>
      <c r="E22" s="5">
        <f t="shared" si="2"/>
        <v>12559</v>
      </c>
      <c r="F22" s="5">
        <f t="shared" si="2"/>
        <v>39570</v>
      </c>
      <c r="G22" s="5">
        <f t="shared" si="2"/>
        <v>228148</v>
      </c>
      <c r="H22" s="10">
        <f t="shared" si="1"/>
        <v>0.17344004768834265</v>
      </c>
    </row>
    <row r="23" spans="1:8" x14ac:dyDescent="0.35">
      <c r="A23" s="2" t="s">
        <v>21</v>
      </c>
      <c r="B23" s="4">
        <v>282</v>
      </c>
      <c r="C23" s="4">
        <v>168</v>
      </c>
      <c r="D23" s="4">
        <v>51</v>
      </c>
      <c r="E23" s="4">
        <v>364</v>
      </c>
      <c r="F23" s="4">
        <f t="shared" ref="F23:F32" si="3">SUM(B23:E23)</f>
        <v>865</v>
      </c>
      <c r="G23" s="4">
        <v>9979</v>
      </c>
      <c r="H23" s="9">
        <f t="shared" si="1"/>
        <v>8.6682032267762305E-2</v>
      </c>
    </row>
    <row r="24" spans="1:8" x14ac:dyDescent="0.35">
      <c r="A24" s="2" t="s">
        <v>22</v>
      </c>
      <c r="B24" s="4">
        <v>1212</v>
      </c>
      <c r="C24" s="4">
        <v>573</v>
      </c>
      <c r="D24" s="4">
        <v>184</v>
      </c>
      <c r="E24" s="4">
        <v>1028</v>
      </c>
      <c r="F24" s="4">
        <f t="shared" si="3"/>
        <v>2997</v>
      </c>
      <c r="G24" s="4">
        <v>25965</v>
      </c>
      <c r="H24" s="9">
        <f t="shared" si="1"/>
        <v>0.11542461005199307</v>
      </c>
    </row>
    <row r="25" spans="1:8" x14ac:dyDescent="0.35">
      <c r="A25" s="2" t="s">
        <v>23</v>
      </c>
      <c r="B25" s="4">
        <v>4180</v>
      </c>
      <c r="C25" s="4">
        <v>2579</v>
      </c>
      <c r="D25" s="4">
        <v>490</v>
      </c>
      <c r="E25" s="4">
        <v>4965</v>
      </c>
      <c r="F25" s="4">
        <f t="shared" si="3"/>
        <v>12214</v>
      </c>
      <c r="G25" s="4">
        <v>89428</v>
      </c>
      <c r="H25" s="9">
        <f t="shared" si="1"/>
        <v>0.13657914747059086</v>
      </c>
    </row>
    <row r="26" spans="1:8" x14ac:dyDescent="0.35">
      <c r="A26" s="2" t="s">
        <v>24</v>
      </c>
      <c r="B26" s="4">
        <v>5862</v>
      </c>
      <c r="C26" s="4">
        <v>6342</v>
      </c>
      <c r="D26" s="4">
        <v>922</v>
      </c>
      <c r="E26" s="4">
        <v>7529</v>
      </c>
      <c r="F26" s="4">
        <f t="shared" si="3"/>
        <v>20655</v>
      </c>
      <c r="G26" s="4">
        <v>154408</v>
      </c>
      <c r="H26" s="9">
        <f t="shared" si="1"/>
        <v>0.13376897570074089</v>
      </c>
    </row>
    <row r="27" spans="1:8" x14ac:dyDescent="0.35">
      <c r="A27" s="2" t="s">
        <v>25</v>
      </c>
      <c r="B27" s="4">
        <v>9286</v>
      </c>
      <c r="C27" s="4">
        <v>11629</v>
      </c>
      <c r="D27" s="4">
        <v>2322</v>
      </c>
      <c r="E27" s="4">
        <v>11014</v>
      </c>
      <c r="F27" s="4">
        <f t="shared" si="3"/>
        <v>34251</v>
      </c>
      <c r="G27" s="4">
        <v>214296</v>
      </c>
      <c r="H27" s="9">
        <f t="shared" si="1"/>
        <v>0.15983032814424908</v>
      </c>
    </row>
    <row r="28" spans="1:8" x14ac:dyDescent="0.35">
      <c r="A28" s="2" t="s">
        <v>26</v>
      </c>
      <c r="B28" s="4">
        <v>17374</v>
      </c>
      <c r="C28" s="4">
        <v>11241</v>
      </c>
      <c r="D28" s="4">
        <v>3125</v>
      </c>
      <c r="E28" s="4">
        <v>10716</v>
      </c>
      <c r="F28" s="4">
        <f t="shared" si="3"/>
        <v>42456</v>
      </c>
      <c r="G28" s="4">
        <v>262254</v>
      </c>
      <c r="H28" s="9">
        <f t="shared" si="1"/>
        <v>0.16188885584204626</v>
      </c>
    </row>
    <row r="29" spans="1:8" x14ac:dyDescent="0.35">
      <c r="A29" s="2" t="s">
        <v>27</v>
      </c>
      <c r="B29" s="4">
        <v>7638</v>
      </c>
      <c r="C29" s="4">
        <v>12093</v>
      </c>
      <c r="D29" s="4">
        <v>3405</v>
      </c>
      <c r="E29" s="4">
        <v>8940</v>
      </c>
      <c r="F29" s="4">
        <f t="shared" si="3"/>
        <v>32076</v>
      </c>
      <c r="G29" s="4">
        <v>183762</v>
      </c>
      <c r="H29" s="9">
        <f t="shared" si="1"/>
        <v>0.17455186600058772</v>
      </c>
    </row>
    <row r="30" spans="1:8" x14ac:dyDescent="0.35">
      <c r="A30" s="2" t="s">
        <v>28</v>
      </c>
      <c r="B30" s="4">
        <v>4166</v>
      </c>
      <c r="C30" s="4">
        <v>3559</v>
      </c>
      <c r="D30" s="4">
        <v>1990</v>
      </c>
      <c r="E30" s="4">
        <v>1449</v>
      </c>
      <c r="F30" s="4">
        <f t="shared" si="3"/>
        <v>11164</v>
      </c>
      <c r="G30" s="4">
        <v>67996</v>
      </c>
      <c r="H30" s="9">
        <f t="shared" si="1"/>
        <v>0.16418612859579976</v>
      </c>
    </row>
    <row r="31" spans="1:8" x14ac:dyDescent="0.35">
      <c r="A31" s="2" t="s">
        <v>29</v>
      </c>
      <c r="B31" s="4">
        <v>3229</v>
      </c>
      <c r="C31" s="4">
        <v>1992</v>
      </c>
      <c r="D31" s="4">
        <v>842</v>
      </c>
      <c r="E31" s="4">
        <v>2281</v>
      </c>
      <c r="F31" s="4">
        <f t="shared" si="3"/>
        <v>8344</v>
      </c>
      <c r="G31" s="4">
        <v>51996</v>
      </c>
      <c r="H31" s="9">
        <f t="shared" si="1"/>
        <v>0.16047388260635434</v>
      </c>
    </row>
    <row r="32" spans="1:8" x14ac:dyDescent="0.35">
      <c r="A32" s="3" t="s">
        <v>30</v>
      </c>
      <c r="B32" s="5">
        <f>SUM(B23:B31)</f>
        <v>53229</v>
      </c>
      <c r="C32" s="5">
        <f>SUM(C23:C31)</f>
        <v>50176</v>
      </c>
      <c r="D32" s="5">
        <f>SUM(D23:D31)</f>
        <v>13331</v>
      </c>
      <c r="E32" s="5">
        <f>SUM(E23:E31)</f>
        <v>48286</v>
      </c>
      <c r="F32" s="5">
        <f t="shared" si="3"/>
        <v>165022</v>
      </c>
      <c r="G32" s="5">
        <f>SUM(G23:G31)</f>
        <v>1060084</v>
      </c>
      <c r="H32" s="10">
        <f t="shared" si="1"/>
        <v>0.15566879605767089</v>
      </c>
    </row>
    <row r="33" spans="1:8" ht="39" x14ac:dyDescent="0.35">
      <c r="A33" s="6" t="s">
        <v>36</v>
      </c>
      <c r="B33" s="7">
        <f t="shared" ref="B33:G33" si="4">B22+B32</f>
        <v>68929</v>
      </c>
      <c r="C33" s="7">
        <f t="shared" si="4"/>
        <v>59964</v>
      </c>
      <c r="D33" s="7">
        <f t="shared" si="4"/>
        <v>14854</v>
      </c>
      <c r="E33" s="7">
        <f t="shared" si="4"/>
        <v>60845</v>
      </c>
      <c r="F33" s="7">
        <f t="shared" si="4"/>
        <v>204592</v>
      </c>
      <c r="G33" s="7">
        <f t="shared" si="4"/>
        <v>1288232</v>
      </c>
      <c r="H33" s="11">
        <f t="shared" si="1"/>
        <v>0.15881611386768843</v>
      </c>
    </row>
    <row r="34" spans="1:8" ht="29" x14ac:dyDescent="0.35">
      <c r="A34" s="12" t="s">
        <v>40</v>
      </c>
      <c r="B34" s="13">
        <v>910</v>
      </c>
      <c r="C34" s="13">
        <v>1139</v>
      </c>
      <c r="D34" s="17" t="s">
        <v>37</v>
      </c>
      <c r="E34" s="13">
        <v>1047</v>
      </c>
      <c r="F34" s="13">
        <f>SUM(B34:E34)</f>
        <v>3096</v>
      </c>
      <c r="G34" s="13">
        <v>13076</v>
      </c>
      <c r="H34" s="14">
        <f>F34/G34</f>
        <v>0.23676965432854083</v>
      </c>
    </row>
    <row r="35" spans="1:8" ht="43.5" x14ac:dyDescent="0.35">
      <c r="A35" s="19" t="s">
        <v>38</v>
      </c>
      <c r="B35" s="15">
        <f t="shared" ref="B35:G35" si="5">SUM(B33:B34)</f>
        <v>69839</v>
      </c>
      <c r="C35" s="15">
        <f t="shared" si="5"/>
        <v>61103</v>
      </c>
      <c r="D35" s="15">
        <f t="shared" si="5"/>
        <v>14854</v>
      </c>
      <c r="E35" s="15">
        <f t="shared" si="5"/>
        <v>61892</v>
      </c>
      <c r="F35" s="15">
        <f t="shared" si="5"/>
        <v>207688</v>
      </c>
      <c r="G35" s="15">
        <f t="shared" si="5"/>
        <v>1301308</v>
      </c>
      <c r="H35" s="16">
        <f>F35/G35</f>
        <v>0.15959941843130143</v>
      </c>
    </row>
  </sheetData>
  <mergeCells count="7">
    <mergeCell ref="A1:H1"/>
    <mergeCell ref="A5:F5"/>
    <mergeCell ref="G5:G6"/>
    <mergeCell ref="H5:H6"/>
    <mergeCell ref="A4:H4"/>
    <mergeCell ref="A3:H3"/>
    <mergeCell ref="A2:H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pane ySplit="6" topLeftCell="A13" activePane="bottomLeft" state="frozen"/>
      <selection sqref="A1:H1"/>
      <selection pane="bottomLeft" sqref="A1:H1"/>
    </sheetView>
  </sheetViews>
  <sheetFormatPr defaultRowHeight="14.5" x14ac:dyDescent="0.35"/>
  <cols>
    <col min="1" max="1" width="22.26953125" style="1" customWidth="1"/>
    <col min="4" max="4" width="12.81640625" bestFit="1" customWidth="1"/>
  </cols>
  <sheetData>
    <row r="1" spans="1:8" ht="18.5" x14ac:dyDescent="0.45">
      <c r="A1" s="20" t="s">
        <v>35</v>
      </c>
      <c r="B1" s="21"/>
      <c r="C1" s="21"/>
      <c r="D1" s="21"/>
      <c r="E1" s="21"/>
      <c r="F1" s="21"/>
      <c r="G1" s="21"/>
      <c r="H1" s="21"/>
    </row>
    <row r="2" spans="1:8" ht="18.5" x14ac:dyDescent="0.45">
      <c r="A2" s="21" t="s">
        <v>45</v>
      </c>
      <c r="B2" s="21"/>
      <c r="C2" s="21"/>
      <c r="D2" s="21"/>
      <c r="E2" s="21"/>
      <c r="F2" s="21"/>
      <c r="G2" s="21"/>
      <c r="H2" s="21"/>
    </row>
    <row r="3" spans="1:8" ht="18.5" x14ac:dyDescent="0.45">
      <c r="A3" s="21" t="s">
        <v>39</v>
      </c>
      <c r="B3" s="21"/>
      <c r="C3" s="21"/>
      <c r="D3" s="21"/>
      <c r="E3" s="21"/>
      <c r="F3" s="21"/>
      <c r="G3" s="21"/>
      <c r="H3" s="21"/>
    </row>
    <row r="4" spans="1:8" x14ac:dyDescent="0.35">
      <c r="A4" s="22"/>
      <c r="B4" s="23"/>
      <c r="C4" s="23"/>
      <c r="D4" s="23"/>
      <c r="E4" s="23"/>
      <c r="F4" s="23"/>
      <c r="G4" s="23"/>
      <c r="H4" s="23"/>
    </row>
    <row r="5" spans="1:8" x14ac:dyDescent="0.35">
      <c r="A5" s="24" t="s">
        <v>33</v>
      </c>
      <c r="B5" s="25"/>
      <c r="C5" s="25"/>
      <c r="D5" s="25"/>
      <c r="E5" s="25"/>
      <c r="F5" s="25"/>
      <c r="G5" s="27" t="s">
        <v>31</v>
      </c>
      <c r="H5" s="27" t="s">
        <v>34</v>
      </c>
    </row>
    <row r="6" spans="1:8" s="1" customFormat="1" x14ac:dyDescent="0.35">
      <c r="A6" s="2" t="s">
        <v>32</v>
      </c>
      <c r="B6" s="18" t="s">
        <v>0</v>
      </c>
      <c r="C6" s="18" t="s">
        <v>1</v>
      </c>
      <c r="D6" s="18" t="s">
        <v>2</v>
      </c>
      <c r="E6" s="18" t="s">
        <v>3</v>
      </c>
      <c r="F6" s="18" t="s">
        <v>4</v>
      </c>
      <c r="G6" s="27"/>
      <c r="H6" s="27"/>
    </row>
    <row r="7" spans="1:8" x14ac:dyDescent="0.35">
      <c r="A7" s="2" t="s">
        <v>5</v>
      </c>
      <c r="B7" s="4">
        <v>0</v>
      </c>
      <c r="C7" s="4">
        <v>1</v>
      </c>
      <c r="D7" s="4">
        <v>0</v>
      </c>
      <c r="E7" s="4">
        <v>2</v>
      </c>
      <c r="F7" s="4">
        <v>3</v>
      </c>
      <c r="G7" s="8">
        <v>37</v>
      </c>
      <c r="H7" s="9">
        <f>+F7/G7</f>
        <v>8.1081081081081086E-2</v>
      </c>
    </row>
    <row r="8" spans="1:8" x14ac:dyDescent="0.35">
      <c r="A8" s="2" t="s">
        <v>6</v>
      </c>
      <c r="B8" s="4">
        <v>3</v>
      </c>
      <c r="C8" s="4">
        <v>3</v>
      </c>
      <c r="D8" s="4">
        <v>0</v>
      </c>
      <c r="E8" s="4">
        <v>5</v>
      </c>
      <c r="F8" s="4">
        <v>11</v>
      </c>
      <c r="G8" s="8">
        <v>147</v>
      </c>
      <c r="H8" s="9">
        <f t="shared" ref="H8:H33" si="0">+F8/G8</f>
        <v>7.4829931972789115E-2</v>
      </c>
    </row>
    <row r="9" spans="1:8" x14ac:dyDescent="0.35">
      <c r="A9" s="2" t="s">
        <v>7</v>
      </c>
      <c r="B9" s="4">
        <v>6</v>
      </c>
      <c r="C9" s="4">
        <v>5</v>
      </c>
      <c r="D9" s="4">
        <v>1</v>
      </c>
      <c r="E9" s="4">
        <v>8</v>
      </c>
      <c r="F9" s="4">
        <v>20</v>
      </c>
      <c r="G9" s="8">
        <v>301</v>
      </c>
      <c r="H9" s="9">
        <f t="shared" si="0"/>
        <v>6.6445182724252497E-2</v>
      </c>
    </row>
    <row r="10" spans="1:8" x14ac:dyDescent="0.35">
      <c r="A10" s="2" t="s">
        <v>8</v>
      </c>
      <c r="B10" s="4">
        <v>8</v>
      </c>
      <c r="C10" s="4">
        <v>10</v>
      </c>
      <c r="D10" s="4">
        <v>0</v>
      </c>
      <c r="E10" s="4">
        <v>8</v>
      </c>
      <c r="F10" s="4">
        <v>26</v>
      </c>
      <c r="G10" s="8">
        <v>418</v>
      </c>
      <c r="H10" s="9">
        <f t="shared" si="0"/>
        <v>6.2200956937799042E-2</v>
      </c>
    </row>
    <row r="11" spans="1:8" x14ac:dyDescent="0.35">
      <c r="A11" s="2" t="s">
        <v>9</v>
      </c>
      <c r="B11" s="4">
        <v>472</v>
      </c>
      <c r="C11" s="4">
        <v>372</v>
      </c>
      <c r="D11" s="4">
        <v>16</v>
      </c>
      <c r="E11" s="4">
        <v>477</v>
      </c>
      <c r="F11" s="4">
        <v>1337</v>
      </c>
      <c r="G11" s="4">
        <v>11222</v>
      </c>
      <c r="H11" s="9">
        <f t="shared" si="0"/>
        <v>0.119140973088576</v>
      </c>
    </row>
    <row r="12" spans="1:8" x14ac:dyDescent="0.35">
      <c r="A12" s="2" t="s">
        <v>10</v>
      </c>
      <c r="B12" s="4">
        <v>1229</v>
      </c>
      <c r="C12" s="4">
        <v>822</v>
      </c>
      <c r="D12" s="4">
        <v>81</v>
      </c>
      <c r="E12" s="4">
        <v>1528</v>
      </c>
      <c r="F12" s="4">
        <v>3660</v>
      </c>
      <c r="G12" s="4">
        <v>27028</v>
      </c>
      <c r="H12" s="9">
        <f t="shared" si="0"/>
        <v>0.13541512505549799</v>
      </c>
    </row>
    <row r="13" spans="1:8" x14ac:dyDescent="0.35">
      <c r="A13" s="2" t="s">
        <v>11</v>
      </c>
      <c r="B13" s="4">
        <v>2899</v>
      </c>
      <c r="C13" s="4">
        <v>1782</v>
      </c>
      <c r="D13" s="4">
        <v>235</v>
      </c>
      <c r="E13" s="4">
        <v>2661</v>
      </c>
      <c r="F13" s="4">
        <v>7577</v>
      </c>
      <c r="G13" s="4">
        <v>42630</v>
      </c>
      <c r="H13" s="9">
        <f t="shared" si="0"/>
        <v>0.17773868167956838</v>
      </c>
    </row>
    <row r="14" spans="1:8" x14ac:dyDescent="0.35">
      <c r="A14" s="2" t="s">
        <v>12</v>
      </c>
      <c r="B14" s="4">
        <v>5786</v>
      </c>
      <c r="C14" s="4">
        <v>3916</v>
      </c>
      <c r="D14" s="4">
        <v>463</v>
      </c>
      <c r="E14" s="4">
        <v>4869</v>
      </c>
      <c r="F14" s="4">
        <v>15034</v>
      </c>
      <c r="G14" s="4">
        <v>74838</v>
      </c>
      <c r="H14" s="9">
        <f t="shared" si="0"/>
        <v>0.20088724979288597</v>
      </c>
    </row>
    <row r="15" spans="1:8" x14ac:dyDescent="0.35">
      <c r="A15" s="2" t="s">
        <v>13</v>
      </c>
      <c r="B15" s="4">
        <v>2244</v>
      </c>
      <c r="C15" s="4">
        <v>1442</v>
      </c>
      <c r="D15" s="4">
        <v>371</v>
      </c>
      <c r="E15" s="4">
        <v>1648</v>
      </c>
      <c r="F15" s="4">
        <v>5705</v>
      </c>
      <c r="G15" s="4">
        <v>27642</v>
      </c>
      <c r="H15" s="9">
        <f t="shared" si="0"/>
        <v>0.20638882859416829</v>
      </c>
    </row>
    <row r="16" spans="1:8" x14ac:dyDescent="0.35">
      <c r="A16" s="2" t="s">
        <v>14</v>
      </c>
      <c r="B16" s="4">
        <v>1843</v>
      </c>
      <c r="C16" s="4">
        <v>1590</v>
      </c>
      <c r="D16" s="4">
        <v>302</v>
      </c>
      <c r="E16" s="4">
        <v>1715</v>
      </c>
      <c r="F16" s="4">
        <v>5450</v>
      </c>
      <c r="G16" s="4">
        <v>26607</v>
      </c>
      <c r="H16" s="9">
        <f t="shared" si="0"/>
        <v>0.20483331454128612</v>
      </c>
    </row>
    <row r="17" spans="1:8" x14ac:dyDescent="0.35">
      <c r="A17" s="2" t="s">
        <v>15</v>
      </c>
      <c r="B17" s="4">
        <v>42</v>
      </c>
      <c r="C17" s="4">
        <v>5</v>
      </c>
      <c r="D17" s="4">
        <v>6</v>
      </c>
      <c r="E17" s="4">
        <v>0</v>
      </c>
      <c r="F17" s="4">
        <v>53</v>
      </c>
      <c r="G17" s="4">
        <v>739</v>
      </c>
      <c r="H17" s="9">
        <f t="shared" si="0"/>
        <v>7.1718538565629222E-2</v>
      </c>
    </row>
    <row r="18" spans="1:8" x14ac:dyDescent="0.35">
      <c r="A18" s="2" t="s">
        <v>16</v>
      </c>
      <c r="B18" s="4">
        <v>185</v>
      </c>
      <c r="C18" s="4">
        <v>18</v>
      </c>
      <c r="D18" s="4">
        <v>12</v>
      </c>
      <c r="E18" s="4">
        <v>0</v>
      </c>
      <c r="F18" s="4">
        <v>215</v>
      </c>
      <c r="G18" s="4">
        <v>2756</v>
      </c>
      <c r="H18" s="9">
        <f t="shared" si="0"/>
        <v>7.8011611030478961E-2</v>
      </c>
    </row>
    <row r="19" spans="1:8" x14ac:dyDescent="0.35">
      <c r="A19" s="2" t="s">
        <v>17</v>
      </c>
      <c r="B19" s="4">
        <v>428</v>
      </c>
      <c r="C19" s="4">
        <v>44</v>
      </c>
      <c r="D19" s="4">
        <v>35</v>
      </c>
      <c r="E19" s="4">
        <v>0</v>
      </c>
      <c r="F19" s="4">
        <v>507</v>
      </c>
      <c r="G19" s="4">
        <v>5327</v>
      </c>
      <c r="H19" s="9">
        <f t="shared" si="0"/>
        <v>9.5175520931105692E-2</v>
      </c>
    </row>
    <row r="20" spans="1:8" x14ac:dyDescent="0.35">
      <c r="A20" s="2" t="s">
        <v>18</v>
      </c>
      <c r="B20" s="4">
        <v>511</v>
      </c>
      <c r="C20" s="4">
        <v>54</v>
      </c>
      <c r="D20" s="4">
        <v>57</v>
      </c>
      <c r="E20" s="4">
        <v>0</v>
      </c>
      <c r="F20" s="4">
        <v>622</v>
      </c>
      <c r="G20" s="4">
        <v>6875</v>
      </c>
      <c r="H20" s="9">
        <f t="shared" si="0"/>
        <v>9.0472727272727274E-2</v>
      </c>
    </row>
    <row r="21" spans="1:8" x14ac:dyDescent="0.35">
      <c r="A21" s="2" t="s">
        <v>19</v>
      </c>
      <c r="B21" s="4">
        <v>214</v>
      </c>
      <c r="C21" s="4">
        <v>0</v>
      </c>
      <c r="D21" s="4">
        <v>10</v>
      </c>
      <c r="E21" s="4">
        <v>0</v>
      </c>
      <c r="F21" s="4">
        <v>224</v>
      </c>
      <c r="G21" s="4">
        <v>2405</v>
      </c>
      <c r="H21" s="9">
        <f t="shared" si="0"/>
        <v>9.3139293139293144E-2</v>
      </c>
    </row>
    <row r="22" spans="1:8" x14ac:dyDescent="0.35">
      <c r="A22" s="3" t="s">
        <v>20</v>
      </c>
      <c r="B22" s="5">
        <f t="shared" ref="B22:F22" si="1">SUM(B7:B21)</f>
        <v>15870</v>
      </c>
      <c r="C22" s="5">
        <f t="shared" si="1"/>
        <v>10064</v>
      </c>
      <c r="D22" s="5">
        <f t="shared" si="1"/>
        <v>1589</v>
      </c>
      <c r="E22" s="5">
        <f t="shared" si="1"/>
        <v>12921</v>
      </c>
      <c r="F22" s="5">
        <f t="shared" si="1"/>
        <v>40444</v>
      </c>
      <c r="G22" s="5">
        <f>SUM(G7:G21)</f>
        <v>228972</v>
      </c>
      <c r="H22" s="10">
        <f t="shared" si="0"/>
        <v>0.17663295075380395</v>
      </c>
    </row>
    <row r="23" spans="1:8" x14ac:dyDescent="0.35">
      <c r="A23" s="2" t="s">
        <v>21</v>
      </c>
      <c r="B23" s="4">
        <v>280</v>
      </c>
      <c r="C23" s="4">
        <v>174</v>
      </c>
      <c r="D23" s="4">
        <v>53</v>
      </c>
      <c r="E23" s="4">
        <v>399</v>
      </c>
      <c r="F23" s="4">
        <v>906</v>
      </c>
      <c r="G23" s="4">
        <v>10071</v>
      </c>
      <c r="H23" s="9">
        <f t="shared" si="0"/>
        <v>8.9961274947870123E-2</v>
      </c>
    </row>
    <row r="24" spans="1:8" x14ac:dyDescent="0.35">
      <c r="A24" s="2" t="s">
        <v>22</v>
      </c>
      <c r="B24" s="4">
        <v>1257</v>
      </c>
      <c r="C24" s="4">
        <v>606</v>
      </c>
      <c r="D24" s="4">
        <v>203</v>
      </c>
      <c r="E24" s="4">
        <v>1034</v>
      </c>
      <c r="F24" s="4">
        <v>3100</v>
      </c>
      <c r="G24" s="4">
        <v>26137</v>
      </c>
      <c r="H24" s="9">
        <f t="shared" si="0"/>
        <v>0.11860580785859128</v>
      </c>
    </row>
    <row r="25" spans="1:8" x14ac:dyDescent="0.35">
      <c r="A25" s="2" t="s">
        <v>23</v>
      </c>
      <c r="B25" s="4">
        <v>4133</v>
      </c>
      <c r="C25" s="4">
        <v>2669</v>
      </c>
      <c r="D25" s="4">
        <v>486</v>
      </c>
      <c r="E25" s="4">
        <v>5106</v>
      </c>
      <c r="F25" s="4">
        <v>12394</v>
      </c>
      <c r="G25" s="4">
        <v>88408</v>
      </c>
      <c r="H25" s="9">
        <f t="shared" si="0"/>
        <v>0.14019093294724461</v>
      </c>
    </row>
    <row r="26" spans="1:8" x14ac:dyDescent="0.35">
      <c r="A26" s="2" t="s">
        <v>24</v>
      </c>
      <c r="B26" s="4">
        <v>6202</v>
      </c>
      <c r="C26" s="4">
        <v>6487</v>
      </c>
      <c r="D26" s="4">
        <v>1030</v>
      </c>
      <c r="E26" s="4">
        <v>7384</v>
      </c>
      <c r="F26" s="4">
        <v>21103</v>
      </c>
      <c r="G26" s="4">
        <v>154681</v>
      </c>
      <c r="H26" s="9">
        <f t="shared" si="0"/>
        <v>0.13642916712459838</v>
      </c>
    </row>
    <row r="27" spans="1:8" x14ac:dyDescent="0.35">
      <c r="A27" s="2" t="s">
        <v>25</v>
      </c>
      <c r="B27" s="4">
        <v>9722</v>
      </c>
      <c r="C27" s="4">
        <v>12037</v>
      </c>
      <c r="D27" s="4">
        <v>2470</v>
      </c>
      <c r="E27" s="4">
        <v>11253</v>
      </c>
      <c r="F27" s="4">
        <v>35482</v>
      </c>
      <c r="G27" s="4">
        <v>218278</v>
      </c>
      <c r="H27" s="9">
        <f t="shared" si="0"/>
        <v>0.16255417403494626</v>
      </c>
    </row>
    <row r="28" spans="1:8" x14ac:dyDescent="0.35">
      <c r="A28" s="2" t="s">
        <v>26</v>
      </c>
      <c r="B28" s="4">
        <v>17197</v>
      </c>
      <c r="C28" s="4">
        <v>11588</v>
      </c>
      <c r="D28" s="4">
        <v>3165</v>
      </c>
      <c r="E28" s="4">
        <v>9789</v>
      </c>
      <c r="F28" s="4">
        <v>41739</v>
      </c>
      <c r="G28" s="4">
        <v>251734</v>
      </c>
      <c r="H28" s="9">
        <f t="shared" si="0"/>
        <v>0.1658059697935122</v>
      </c>
    </row>
    <row r="29" spans="1:8" x14ac:dyDescent="0.35">
      <c r="A29" s="2" t="s">
        <v>27</v>
      </c>
      <c r="B29" s="4">
        <v>7499</v>
      </c>
      <c r="C29" s="4">
        <v>11717</v>
      </c>
      <c r="D29" s="4">
        <v>3516</v>
      </c>
      <c r="E29" s="4">
        <v>11087</v>
      </c>
      <c r="F29" s="4">
        <v>33819</v>
      </c>
      <c r="G29" s="4">
        <v>186496</v>
      </c>
      <c r="H29" s="9">
        <f t="shared" si="0"/>
        <v>0.18133900995195606</v>
      </c>
    </row>
    <row r="30" spans="1:8" x14ac:dyDescent="0.35">
      <c r="A30" s="2" t="s">
        <v>28</v>
      </c>
      <c r="B30" s="4">
        <v>4497</v>
      </c>
      <c r="C30" s="4">
        <v>3170</v>
      </c>
      <c r="D30" s="4">
        <v>2083</v>
      </c>
      <c r="E30" s="4">
        <v>1814</v>
      </c>
      <c r="F30" s="4">
        <v>11564</v>
      </c>
      <c r="G30" s="4">
        <v>71613</v>
      </c>
      <c r="H30" s="9">
        <f t="shared" si="0"/>
        <v>0.16147906106433191</v>
      </c>
    </row>
    <row r="31" spans="1:8" x14ac:dyDescent="0.35">
      <c r="A31" s="2" t="s">
        <v>29</v>
      </c>
      <c r="B31" s="4">
        <v>3619</v>
      </c>
      <c r="C31" s="4">
        <v>2962</v>
      </c>
      <c r="D31" s="4">
        <v>932</v>
      </c>
      <c r="E31" s="4">
        <v>2221</v>
      </c>
      <c r="F31" s="4">
        <v>9734</v>
      </c>
      <c r="G31" s="4">
        <v>57747</v>
      </c>
      <c r="H31" s="9">
        <f t="shared" si="0"/>
        <v>0.16856286906679135</v>
      </c>
    </row>
    <row r="32" spans="1:8" x14ac:dyDescent="0.35">
      <c r="A32" s="3" t="s">
        <v>30</v>
      </c>
      <c r="B32" s="5">
        <f>SUM(B23:B31)</f>
        <v>54406</v>
      </c>
      <c r="C32" s="5">
        <f t="shared" ref="C32:E32" si="2">SUM(C23:C31)</f>
        <v>51410</v>
      </c>
      <c r="D32" s="5">
        <f t="shared" si="2"/>
        <v>13938</v>
      </c>
      <c r="E32" s="5">
        <f t="shared" si="2"/>
        <v>50087</v>
      </c>
      <c r="F32" s="5">
        <f>SUM(B32:E32)</f>
        <v>169841</v>
      </c>
      <c r="G32" s="5">
        <f>SUM(G23:G31)</f>
        <v>1065165</v>
      </c>
      <c r="H32" s="10">
        <f t="shared" si="0"/>
        <v>0.15945041378565761</v>
      </c>
    </row>
    <row r="33" spans="1:8" ht="39" x14ac:dyDescent="0.35">
      <c r="A33" s="6" t="s">
        <v>36</v>
      </c>
      <c r="B33" s="7">
        <f>B22+B32</f>
        <v>70276</v>
      </c>
      <c r="C33" s="7">
        <f t="shared" ref="C33:E33" si="3">C22+C32</f>
        <v>61474</v>
      </c>
      <c r="D33" s="7">
        <f t="shared" si="3"/>
        <v>15527</v>
      </c>
      <c r="E33" s="7">
        <f t="shared" si="3"/>
        <v>63008</v>
      </c>
      <c r="F33" s="7">
        <f>F22+F32</f>
        <v>210285</v>
      </c>
      <c r="G33" s="7">
        <f>G22+G32</f>
        <v>1294137</v>
      </c>
      <c r="H33" s="11">
        <f t="shared" si="0"/>
        <v>0.16249052457351887</v>
      </c>
    </row>
    <row r="34" spans="1:8" ht="29" x14ac:dyDescent="0.35">
      <c r="A34" s="12" t="s">
        <v>40</v>
      </c>
      <c r="B34" s="13">
        <v>1015</v>
      </c>
      <c r="C34" s="13">
        <v>1202</v>
      </c>
      <c r="D34" s="17" t="s">
        <v>37</v>
      </c>
      <c r="E34" s="13">
        <v>1104</v>
      </c>
      <c r="F34" s="13">
        <f>SUM(B34:E34)</f>
        <v>3321</v>
      </c>
      <c r="G34" s="13">
        <v>13229</v>
      </c>
      <c r="H34" s="14">
        <f>F34/G34</f>
        <v>0.2510393831733313</v>
      </c>
    </row>
    <row r="35" spans="1:8" ht="43.5" x14ac:dyDescent="0.35">
      <c r="A35" s="19" t="s">
        <v>38</v>
      </c>
      <c r="B35" s="15">
        <f>SUM(B33:B34)</f>
        <v>71291</v>
      </c>
      <c r="C35" s="15">
        <f t="shared" ref="C35:G35" si="4">SUM(C33:C34)</f>
        <v>62676</v>
      </c>
      <c r="D35" s="15">
        <f t="shared" si="4"/>
        <v>15527</v>
      </c>
      <c r="E35" s="15">
        <f t="shared" si="4"/>
        <v>64112</v>
      </c>
      <c r="F35" s="15">
        <f t="shared" si="4"/>
        <v>213606</v>
      </c>
      <c r="G35" s="15">
        <f t="shared" si="4"/>
        <v>1307366</v>
      </c>
      <c r="H35" s="16">
        <f>F35/G35</f>
        <v>0.16338653445171436</v>
      </c>
    </row>
  </sheetData>
  <mergeCells count="7">
    <mergeCell ref="A1:H1"/>
    <mergeCell ref="A2:H2"/>
    <mergeCell ref="A3:H3"/>
    <mergeCell ref="A4:H4"/>
    <mergeCell ref="A5:F5"/>
    <mergeCell ref="G5:G6"/>
    <mergeCell ref="H5:H6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pane ySplit="6" topLeftCell="A16" activePane="bottomLeft" state="frozen"/>
      <selection sqref="A1:H1"/>
      <selection pane="bottomLeft" sqref="A1:H1"/>
    </sheetView>
  </sheetViews>
  <sheetFormatPr defaultRowHeight="14.5" x14ac:dyDescent="0.35"/>
  <cols>
    <col min="1" max="1" width="22.26953125" style="1" customWidth="1"/>
    <col min="4" max="4" width="12.81640625" bestFit="1" customWidth="1"/>
  </cols>
  <sheetData>
    <row r="1" spans="1:8" ht="18.5" x14ac:dyDescent="0.45">
      <c r="A1" s="20" t="s">
        <v>35</v>
      </c>
      <c r="B1" s="21"/>
      <c r="C1" s="21"/>
      <c r="D1" s="21"/>
      <c r="E1" s="21"/>
      <c r="F1" s="21"/>
      <c r="G1" s="21"/>
      <c r="H1" s="21"/>
    </row>
    <row r="2" spans="1:8" ht="18.5" x14ac:dyDescent="0.45">
      <c r="A2" s="21" t="s">
        <v>46</v>
      </c>
      <c r="B2" s="21"/>
      <c r="C2" s="21"/>
      <c r="D2" s="21"/>
      <c r="E2" s="21"/>
      <c r="F2" s="21"/>
      <c r="G2" s="21"/>
      <c r="H2" s="21"/>
    </row>
    <row r="3" spans="1:8" ht="18.5" x14ac:dyDescent="0.45">
      <c r="A3" s="21" t="s">
        <v>39</v>
      </c>
      <c r="B3" s="21"/>
      <c r="C3" s="21"/>
      <c r="D3" s="21"/>
      <c r="E3" s="21"/>
      <c r="F3" s="21"/>
      <c r="G3" s="21"/>
      <c r="H3" s="21"/>
    </row>
    <row r="4" spans="1:8" x14ac:dyDescent="0.35">
      <c r="A4" s="22"/>
      <c r="B4" s="23"/>
      <c r="C4" s="23"/>
      <c r="D4" s="23"/>
      <c r="E4" s="23"/>
      <c r="F4" s="23"/>
      <c r="G4" s="23"/>
      <c r="H4" s="23"/>
    </row>
    <row r="5" spans="1:8" x14ac:dyDescent="0.35">
      <c r="A5" s="24" t="s">
        <v>33</v>
      </c>
      <c r="B5" s="25"/>
      <c r="C5" s="25"/>
      <c r="D5" s="25"/>
      <c r="E5" s="25"/>
      <c r="F5" s="25"/>
      <c r="G5" s="27" t="s">
        <v>31</v>
      </c>
      <c r="H5" s="27" t="s">
        <v>34</v>
      </c>
    </row>
    <row r="6" spans="1:8" s="1" customFormat="1" x14ac:dyDescent="0.35">
      <c r="A6" s="2" t="s">
        <v>32</v>
      </c>
      <c r="B6" s="18" t="s">
        <v>0</v>
      </c>
      <c r="C6" s="18" t="s">
        <v>1</v>
      </c>
      <c r="D6" s="18" t="s">
        <v>2</v>
      </c>
      <c r="E6" s="18" t="s">
        <v>3</v>
      </c>
      <c r="F6" s="18" t="s">
        <v>4</v>
      </c>
      <c r="G6" s="27"/>
      <c r="H6" s="27"/>
    </row>
    <row r="7" spans="1:8" x14ac:dyDescent="0.35">
      <c r="A7" s="2" t="s">
        <v>5</v>
      </c>
      <c r="B7" s="4">
        <v>0</v>
      </c>
      <c r="C7" s="4">
        <v>0</v>
      </c>
      <c r="D7" s="4">
        <v>0</v>
      </c>
      <c r="E7" s="4">
        <v>1</v>
      </c>
      <c r="F7" s="4">
        <v>1</v>
      </c>
      <c r="G7" s="8">
        <v>40</v>
      </c>
      <c r="H7" s="9">
        <f>+F7/G7</f>
        <v>2.5000000000000001E-2</v>
      </c>
    </row>
    <row r="8" spans="1:8" x14ac:dyDescent="0.35">
      <c r="A8" s="2" t="s">
        <v>6</v>
      </c>
      <c r="B8" s="4">
        <v>3</v>
      </c>
      <c r="C8" s="4">
        <v>4</v>
      </c>
      <c r="D8" s="4">
        <v>1</v>
      </c>
      <c r="E8" s="4">
        <v>5</v>
      </c>
      <c r="F8" s="4">
        <v>13</v>
      </c>
      <c r="G8" s="8">
        <v>147</v>
      </c>
      <c r="H8" s="9">
        <f t="shared" ref="H8:H33" si="0">+F8/G8</f>
        <v>8.8435374149659865E-2</v>
      </c>
    </row>
    <row r="9" spans="1:8" x14ac:dyDescent="0.35">
      <c r="A9" s="2" t="s">
        <v>7</v>
      </c>
      <c r="B9" s="4">
        <v>7</v>
      </c>
      <c r="C9" s="4">
        <v>3</v>
      </c>
      <c r="D9" s="4">
        <v>0</v>
      </c>
      <c r="E9" s="4">
        <v>5</v>
      </c>
      <c r="F9" s="4">
        <v>15</v>
      </c>
      <c r="G9" s="8">
        <v>296</v>
      </c>
      <c r="H9" s="9">
        <f t="shared" si="0"/>
        <v>5.0675675675675678E-2</v>
      </c>
    </row>
    <row r="10" spans="1:8" x14ac:dyDescent="0.35">
      <c r="A10" s="2" t="s">
        <v>8</v>
      </c>
      <c r="B10" s="4">
        <v>13</v>
      </c>
      <c r="C10" s="4">
        <v>10</v>
      </c>
      <c r="D10" s="4">
        <v>1</v>
      </c>
      <c r="E10" s="4">
        <v>16</v>
      </c>
      <c r="F10" s="4">
        <v>40</v>
      </c>
      <c r="G10" s="8">
        <v>438</v>
      </c>
      <c r="H10" s="9">
        <f t="shared" si="0"/>
        <v>9.1324200913242004E-2</v>
      </c>
    </row>
    <row r="11" spans="1:8" x14ac:dyDescent="0.35">
      <c r="A11" s="2" t="s">
        <v>9</v>
      </c>
      <c r="B11" s="4">
        <v>467</v>
      </c>
      <c r="C11" s="4">
        <v>355</v>
      </c>
      <c r="D11" s="4">
        <v>18</v>
      </c>
      <c r="E11" s="4">
        <v>459</v>
      </c>
      <c r="F11" s="4">
        <v>1299</v>
      </c>
      <c r="G11" s="4">
        <v>10999</v>
      </c>
      <c r="H11" s="9">
        <f t="shared" si="0"/>
        <v>0.11810164560414584</v>
      </c>
    </row>
    <row r="12" spans="1:8" x14ac:dyDescent="0.35">
      <c r="A12" s="2" t="s">
        <v>10</v>
      </c>
      <c r="B12" s="4">
        <v>1325</v>
      </c>
      <c r="C12" s="4">
        <v>859</v>
      </c>
      <c r="D12" s="4">
        <v>91</v>
      </c>
      <c r="E12" s="4">
        <v>1564</v>
      </c>
      <c r="F12" s="4">
        <v>3839</v>
      </c>
      <c r="G12" s="4">
        <v>27126</v>
      </c>
      <c r="H12" s="9">
        <f t="shared" si="0"/>
        <v>0.14152473641524738</v>
      </c>
    </row>
    <row r="13" spans="1:8" x14ac:dyDescent="0.35">
      <c r="A13" s="2" t="s">
        <v>11</v>
      </c>
      <c r="B13" s="4">
        <v>2915</v>
      </c>
      <c r="C13" s="4">
        <v>1858</v>
      </c>
      <c r="D13" s="4">
        <v>253</v>
      </c>
      <c r="E13" s="4">
        <v>2769</v>
      </c>
      <c r="F13" s="4">
        <v>7795</v>
      </c>
      <c r="G13" s="4">
        <v>43145</v>
      </c>
      <c r="H13" s="9">
        <f t="shared" si="0"/>
        <v>0.1806698342797543</v>
      </c>
    </row>
    <row r="14" spans="1:8" x14ac:dyDescent="0.35">
      <c r="A14" s="2" t="s">
        <v>12</v>
      </c>
      <c r="B14" s="4">
        <v>5667</v>
      </c>
      <c r="C14" s="4">
        <v>4030</v>
      </c>
      <c r="D14" s="4">
        <v>492</v>
      </c>
      <c r="E14" s="4">
        <v>4994</v>
      </c>
      <c r="F14" s="4">
        <v>15183</v>
      </c>
      <c r="G14" s="4">
        <v>74120</v>
      </c>
      <c r="H14" s="9">
        <f t="shared" si="0"/>
        <v>0.20484349703184027</v>
      </c>
    </row>
    <row r="15" spans="1:8" x14ac:dyDescent="0.35">
      <c r="A15" s="2" t="s">
        <v>13</v>
      </c>
      <c r="B15" s="4">
        <v>2305</v>
      </c>
      <c r="C15" s="4">
        <v>1521</v>
      </c>
      <c r="D15" s="4">
        <v>345</v>
      </c>
      <c r="E15" s="4">
        <v>1699</v>
      </c>
      <c r="F15" s="4">
        <v>5870</v>
      </c>
      <c r="G15" s="4">
        <v>28250</v>
      </c>
      <c r="H15" s="9">
        <f t="shared" si="0"/>
        <v>0.20778761061946902</v>
      </c>
    </row>
    <row r="16" spans="1:8" x14ac:dyDescent="0.35">
      <c r="A16" s="2" t="s">
        <v>14</v>
      </c>
      <c r="B16" s="4">
        <v>2064</v>
      </c>
      <c r="C16" s="4">
        <v>1607</v>
      </c>
      <c r="D16" s="4">
        <v>327</v>
      </c>
      <c r="E16" s="4">
        <v>1784</v>
      </c>
      <c r="F16" s="4">
        <v>5782</v>
      </c>
      <c r="G16" s="4">
        <v>28002</v>
      </c>
      <c r="H16" s="9">
        <f t="shared" si="0"/>
        <v>0.20648525105349619</v>
      </c>
    </row>
    <row r="17" spans="1:8" x14ac:dyDescent="0.35">
      <c r="A17" s="2" t="s">
        <v>15</v>
      </c>
      <c r="B17" s="4">
        <v>47</v>
      </c>
      <c r="C17" s="4">
        <v>8</v>
      </c>
      <c r="D17" s="4">
        <v>7</v>
      </c>
      <c r="E17" s="4">
        <v>0</v>
      </c>
      <c r="F17" s="4">
        <v>62</v>
      </c>
      <c r="G17" s="4">
        <v>783</v>
      </c>
      <c r="H17" s="9">
        <f t="shared" si="0"/>
        <v>7.9182630906768844E-2</v>
      </c>
    </row>
    <row r="18" spans="1:8" x14ac:dyDescent="0.35">
      <c r="A18" s="2" t="s">
        <v>16</v>
      </c>
      <c r="B18" s="4">
        <v>184</v>
      </c>
      <c r="C18" s="4">
        <v>16</v>
      </c>
      <c r="D18" s="4">
        <v>13</v>
      </c>
      <c r="E18" s="4">
        <v>0</v>
      </c>
      <c r="F18" s="4">
        <v>213</v>
      </c>
      <c r="G18" s="4">
        <v>2761</v>
      </c>
      <c r="H18" s="9">
        <f t="shared" si="0"/>
        <v>7.7145961608113003E-2</v>
      </c>
    </row>
    <row r="19" spans="1:8" x14ac:dyDescent="0.35">
      <c r="A19" s="2" t="s">
        <v>17</v>
      </c>
      <c r="B19" s="4">
        <v>408</v>
      </c>
      <c r="C19" s="4">
        <v>50</v>
      </c>
      <c r="D19" s="4">
        <v>38</v>
      </c>
      <c r="E19" s="4">
        <v>0</v>
      </c>
      <c r="F19" s="4">
        <v>496</v>
      </c>
      <c r="G19" s="4">
        <v>5225</v>
      </c>
      <c r="H19" s="9">
        <f t="shared" si="0"/>
        <v>9.4928229665071764E-2</v>
      </c>
    </row>
    <row r="20" spans="1:8" x14ac:dyDescent="0.35">
      <c r="A20" s="2" t="s">
        <v>18</v>
      </c>
      <c r="B20" s="4">
        <v>496</v>
      </c>
      <c r="C20" s="4">
        <v>56</v>
      </c>
      <c r="D20" s="4">
        <v>56</v>
      </c>
      <c r="E20" s="4">
        <v>0</v>
      </c>
      <c r="F20" s="4">
        <v>608</v>
      </c>
      <c r="G20" s="4">
        <v>6737</v>
      </c>
      <c r="H20" s="9">
        <f t="shared" si="0"/>
        <v>9.0247884815199644E-2</v>
      </c>
    </row>
    <row r="21" spans="1:8" x14ac:dyDescent="0.35">
      <c r="A21" s="2" t="s">
        <v>19</v>
      </c>
      <c r="B21" s="4">
        <v>238</v>
      </c>
      <c r="C21" s="4">
        <v>0</v>
      </c>
      <c r="D21" s="4">
        <v>14</v>
      </c>
      <c r="E21" s="4">
        <v>0</v>
      </c>
      <c r="F21" s="4">
        <v>252</v>
      </c>
      <c r="G21" s="4">
        <v>2639</v>
      </c>
      <c r="H21" s="9">
        <f t="shared" si="0"/>
        <v>9.5490716180371346E-2</v>
      </c>
    </row>
    <row r="22" spans="1:8" x14ac:dyDescent="0.35">
      <c r="A22" s="3" t="s">
        <v>20</v>
      </c>
      <c r="B22" s="5">
        <f t="shared" ref="B22:F22" si="1">SUM(B7:B21)</f>
        <v>16139</v>
      </c>
      <c r="C22" s="5">
        <f t="shared" si="1"/>
        <v>10377</v>
      </c>
      <c r="D22" s="5">
        <f t="shared" si="1"/>
        <v>1656</v>
      </c>
      <c r="E22" s="5">
        <f t="shared" si="1"/>
        <v>13296</v>
      </c>
      <c r="F22" s="5">
        <f t="shared" si="1"/>
        <v>41468</v>
      </c>
      <c r="G22" s="5">
        <f>SUM(G7:G21)</f>
        <v>230708</v>
      </c>
      <c r="H22" s="10">
        <f t="shared" si="0"/>
        <v>0.17974235830573712</v>
      </c>
    </row>
    <row r="23" spans="1:8" x14ac:dyDescent="0.35">
      <c r="A23" s="2" t="s">
        <v>21</v>
      </c>
      <c r="B23" s="4">
        <v>323</v>
      </c>
      <c r="C23" s="4">
        <v>209</v>
      </c>
      <c r="D23" s="4">
        <v>64</v>
      </c>
      <c r="E23" s="4">
        <v>435</v>
      </c>
      <c r="F23" s="4">
        <v>1031</v>
      </c>
      <c r="G23" s="4">
        <v>10369</v>
      </c>
      <c r="H23" s="9">
        <f t="shared" si="0"/>
        <v>9.9430996238788691E-2</v>
      </c>
    </row>
    <row r="24" spans="1:8" x14ac:dyDescent="0.35">
      <c r="A24" s="2" t="s">
        <v>22</v>
      </c>
      <c r="B24" s="4">
        <v>1344</v>
      </c>
      <c r="C24" s="4">
        <v>649</v>
      </c>
      <c r="D24" s="4">
        <v>205</v>
      </c>
      <c r="E24" s="4">
        <v>1060</v>
      </c>
      <c r="F24" s="4">
        <v>3258</v>
      </c>
      <c r="G24" s="4">
        <v>26195</v>
      </c>
      <c r="H24" s="9">
        <f t="shared" si="0"/>
        <v>0.12437488070242413</v>
      </c>
    </row>
    <row r="25" spans="1:8" x14ac:dyDescent="0.35">
      <c r="A25" s="2" t="s">
        <v>23</v>
      </c>
      <c r="B25" s="4">
        <v>4325</v>
      </c>
      <c r="C25" s="4">
        <v>2794</v>
      </c>
      <c r="D25" s="4">
        <v>531</v>
      </c>
      <c r="E25" s="4">
        <v>5231</v>
      </c>
      <c r="F25" s="4">
        <v>12881</v>
      </c>
      <c r="G25" s="4">
        <v>91086</v>
      </c>
      <c r="H25" s="9">
        <f t="shared" si="0"/>
        <v>0.14141580484377403</v>
      </c>
    </row>
    <row r="26" spans="1:8" x14ac:dyDescent="0.35">
      <c r="A26" s="2" t="s">
        <v>24</v>
      </c>
      <c r="B26" s="4">
        <v>6659</v>
      </c>
      <c r="C26" s="4">
        <v>6969</v>
      </c>
      <c r="D26" s="4">
        <v>1100</v>
      </c>
      <c r="E26" s="4">
        <v>7239</v>
      </c>
      <c r="F26" s="4">
        <v>21967</v>
      </c>
      <c r="G26" s="4">
        <v>157265</v>
      </c>
      <c r="H26" s="9">
        <f t="shared" si="0"/>
        <v>0.13968142943439418</v>
      </c>
    </row>
    <row r="27" spans="1:8" x14ac:dyDescent="0.35">
      <c r="A27" s="2" t="s">
        <v>25</v>
      </c>
      <c r="B27" s="4">
        <v>9866</v>
      </c>
      <c r="C27" s="4">
        <v>13555</v>
      </c>
      <c r="D27" s="4">
        <v>2530</v>
      </c>
      <c r="E27" s="4">
        <v>11262</v>
      </c>
      <c r="F27" s="4">
        <v>37213</v>
      </c>
      <c r="G27" s="4">
        <v>221114</v>
      </c>
      <c r="H27" s="9">
        <f t="shared" si="0"/>
        <v>0.16829780113425655</v>
      </c>
    </row>
    <row r="28" spans="1:8" x14ac:dyDescent="0.35">
      <c r="A28" s="2" t="s">
        <v>26</v>
      </c>
      <c r="B28" s="4">
        <v>16095</v>
      </c>
      <c r="C28" s="4">
        <v>11904</v>
      </c>
      <c r="D28" s="4">
        <v>3249</v>
      </c>
      <c r="E28" s="4">
        <v>10088</v>
      </c>
      <c r="F28" s="4">
        <v>41336</v>
      </c>
      <c r="G28" s="4">
        <v>245602</v>
      </c>
      <c r="H28" s="9">
        <f t="shared" si="0"/>
        <v>0.16830481836467129</v>
      </c>
    </row>
    <row r="29" spans="1:8" x14ac:dyDescent="0.35">
      <c r="A29" s="2" t="s">
        <v>27</v>
      </c>
      <c r="B29" s="4">
        <v>8040</v>
      </c>
      <c r="C29" s="4">
        <v>10706</v>
      </c>
      <c r="D29" s="4">
        <v>3653</v>
      </c>
      <c r="E29" s="4">
        <v>12512</v>
      </c>
      <c r="F29" s="4">
        <v>34911</v>
      </c>
      <c r="G29" s="4">
        <v>191054</v>
      </c>
      <c r="H29" s="9">
        <f t="shared" si="0"/>
        <v>0.18272844326734849</v>
      </c>
    </row>
    <row r="30" spans="1:8" x14ac:dyDescent="0.35">
      <c r="A30" s="2" t="s">
        <v>28</v>
      </c>
      <c r="B30" s="4">
        <v>4252</v>
      </c>
      <c r="C30" s="4">
        <v>3760</v>
      </c>
      <c r="D30" s="4">
        <v>2046</v>
      </c>
      <c r="E30" s="4">
        <v>1584</v>
      </c>
      <c r="F30" s="4">
        <v>11642</v>
      </c>
      <c r="G30" s="4">
        <v>70960</v>
      </c>
      <c r="H30" s="9">
        <f t="shared" si="0"/>
        <v>0.16406426155580608</v>
      </c>
    </row>
    <row r="31" spans="1:8" x14ac:dyDescent="0.35">
      <c r="A31" s="2" t="s">
        <v>29</v>
      </c>
      <c r="B31" s="4">
        <v>3670</v>
      </c>
      <c r="C31" s="4">
        <v>3076</v>
      </c>
      <c r="D31" s="4">
        <v>965</v>
      </c>
      <c r="E31" s="4">
        <v>2369</v>
      </c>
      <c r="F31" s="4">
        <v>10080</v>
      </c>
      <c r="G31" s="4">
        <v>59679</v>
      </c>
      <c r="H31" s="9">
        <f t="shared" si="0"/>
        <v>0.16890363444427689</v>
      </c>
    </row>
    <row r="32" spans="1:8" x14ac:dyDescent="0.35">
      <c r="A32" s="3" t="s">
        <v>30</v>
      </c>
      <c r="B32" s="5">
        <f>SUM(B23:B31)</f>
        <v>54574</v>
      </c>
      <c r="C32" s="5">
        <f t="shared" ref="C32:F32" si="2">SUM(C23:C31)</f>
        <v>53622</v>
      </c>
      <c r="D32" s="5">
        <f t="shared" si="2"/>
        <v>14343</v>
      </c>
      <c r="E32" s="5">
        <f t="shared" si="2"/>
        <v>51780</v>
      </c>
      <c r="F32" s="5">
        <f t="shared" si="2"/>
        <v>174319</v>
      </c>
      <c r="G32" s="5">
        <f>SUM(G23:G31)</f>
        <v>1073324</v>
      </c>
      <c r="H32" s="10">
        <f t="shared" si="0"/>
        <v>0.1624104184756886</v>
      </c>
    </row>
    <row r="33" spans="1:8" ht="39" x14ac:dyDescent="0.35">
      <c r="A33" s="6" t="s">
        <v>36</v>
      </c>
      <c r="B33" s="7">
        <f>B22+B32</f>
        <v>70713</v>
      </c>
      <c r="C33" s="7">
        <f t="shared" ref="C33:E33" si="3">C22+C32</f>
        <v>63999</v>
      </c>
      <c r="D33" s="7">
        <f t="shared" si="3"/>
        <v>15999</v>
      </c>
      <c r="E33" s="7">
        <f t="shared" si="3"/>
        <v>65076</v>
      </c>
      <c r="F33" s="7">
        <f>F22+F32</f>
        <v>215787</v>
      </c>
      <c r="G33" s="7">
        <f>G22+G32</f>
        <v>1304032</v>
      </c>
      <c r="H33" s="11">
        <f t="shared" si="0"/>
        <v>0.16547676744128978</v>
      </c>
    </row>
    <row r="34" spans="1:8" ht="29" x14ac:dyDescent="0.35">
      <c r="A34" s="12" t="s">
        <v>40</v>
      </c>
      <c r="B34" s="13">
        <v>1051</v>
      </c>
      <c r="C34" s="13">
        <v>1240</v>
      </c>
      <c r="D34" s="17" t="s">
        <v>37</v>
      </c>
      <c r="E34" s="13">
        <v>1152</v>
      </c>
      <c r="F34" s="13">
        <f>SUM(B34:E34)</f>
        <v>3443</v>
      </c>
      <c r="G34" s="13">
        <v>13293</v>
      </c>
      <c r="H34" s="14">
        <f>F34/G34</f>
        <v>0.25900850071466186</v>
      </c>
    </row>
    <row r="35" spans="1:8" ht="43.5" x14ac:dyDescent="0.35">
      <c r="A35" s="19" t="s">
        <v>38</v>
      </c>
      <c r="B35" s="15">
        <f>SUM(B33:B34)</f>
        <v>71764</v>
      </c>
      <c r="C35" s="15">
        <f t="shared" ref="C35:G35" si="4">SUM(C33:C34)</f>
        <v>65239</v>
      </c>
      <c r="D35" s="15">
        <f t="shared" si="4"/>
        <v>15999</v>
      </c>
      <c r="E35" s="15">
        <f t="shared" si="4"/>
        <v>66228</v>
      </c>
      <c r="F35" s="15">
        <f t="shared" si="4"/>
        <v>219230</v>
      </c>
      <c r="G35" s="15">
        <f t="shared" si="4"/>
        <v>1317325</v>
      </c>
      <c r="H35" s="16">
        <f>F35/G35</f>
        <v>0.16642058717476704</v>
      </c>
    </row>
  </sheetData>
  <mergeCells count="7">
    <mergeCell ref="A1:H1"/>
    <mergeCell ref="A2:H2"/>
    <mergeCell ref="A3:H3"/>
    <mergeCell ref="A4:H4"/>
    <mergeCell ref="A5:F5"/>
    <mergeCell ref="G5:G6"/>
    <mergeCell ref="H5:H6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pane ySplit="6" topLeftCell="A7" activePane="bottomLeft" state="frozen"/>
      <selection pane="bottomLeft" sqref="A1:H1"/>
    </sheetView>
  </sheetViews>
  <sheetFormatPr defaultRowHeight="14.5" x14ac:dyDescent="0.35"/>
  <cols>
    <col min="1" max="1" width="22.26953125" style="1" customWidth="1"/>
    <col min="4" max="4" width="12.81640625" bestFit="1" customWidth="1"/>
  </cols>
  <sheetData>
    <row r="1" spans="1:8" ht="18.5" x14ac:dyDescent="0.45">
      <c r="A1" s="20" t="s">
        <v>35</v>
      </c>
      <c r="B1" s="21"/>
      <c r="C1" s="21"/>
      <c r="D1" s="21"/>
      <c r="E1" s="21"/>
      <c r="F1" s="21"/>
      <c r="G1" s="21"/>
      <c r="H1" s="21"/>
    </row>
    <row r="2" spans="1:8" ht="18.5" x14ac:dyDescent="0.45">
      <c r="A2" s="28" t="s">
        <v>48</v>
      </c>
      <c r="B2" s="29"/>
      <c r="C2" s="29"/>
      <c r="D2" s="29"/>
      <c r="E2" s="29"/>
      <c r="F2" s="29"/>
      <c r="G2" s="29"/>
      <c r="H2" s="30"/>
    </row>
    <row r="3" spans="1:8" ht="18.5" x14ac:dyDescent="0.45">
      <c r="A3" s="21" t="s">
        <v>39</v>
      </c>
      <c r="B3" s="21"/>
      <c r="C3" s="21"/>
      <c r="D3" s="21"/>
      <c r="E3" s="21"/>
      <c r="F3" s="21"/>
      <c r="G3" s="21"/>
      <c r="H3" s="21"/>
    </row>
    <row r="4" spans="1:8" x14ac:dyDescent="0.35">
      <c r="A4" s="22"/>
      <c r="B4" s="23"/>
      <c r="C4" s="23"/>
      <c r="D4" s="23"/>
      <c r="E4" s="23"/>
      <c r="F4" s="23"/>
      <c r="G4" s="23"/>
      <c r="H4" s="23"/>
    </row>
    <row r="5" spans="1:8" x14ac:dyDescent="0.35">
      <c r="A5" s="24" t="s">
        <v>33</v>
      </c>
      <c r="B5" s="25"/>
      <c r="C5" s="25"/>
      <c r="D5" s="25"/>
      <c r="E5" s="25"/>
      <c r="F5" s="25"/>
      <c r="G5" s="27" t="s">
        <v>31</v>
      </c>
      <c r="H5" s="27" t="s">
        <v>34</v>
      </c>
    </row>
    <row r="6" spans="1:8" s="1" customFormat="1" x14ac:dyDescent="0.35">
      <c r="A6" s="2" t="s">
        <v>32</v>
      </c>
      <c r="B6" s="18" t="s">
        <v>0</v>
      </c>
      <c r="C6" s="18" t="s">
        <v>1</v>
      </c>
      <c r="D6" s="18" t="s">
        <v>2</v>
      </c>
      <c r="E6" s="18" t="s">
        <v>3</v>
      </c>
      <c r="F6" s="18" t="s">
        <v>4</v>
      </c>
      <c r="G6" s="27"/>
      <c r="H6" s="27"/>
    </row>
    <row r="7" spans="1:8" x14ac:dyDescent="0.35">
      <c r="A7" s="2" t="s">
        <v>5</v>
      </c>
      <c r="B7" s="31">
        <v>0</v>
      </c>
      <c r="C7" s="31">
        <v>0</v>
      </c>
      <c r="D7" s="31">
        <v>0</v>
      </c>
      <c r="E7" s="31">
        <v>1</v>
      </c>
      <c r="F7" s="31">
        <v>1</v>
      </c>
      <c r="G7" s="31">
        <v>37</v>
      </c>
      <c r="H7" s="9">
        <f>+F7/G7</f>
        <v>2.7027027027027029E-2</v>
      </c>
    </row>
    <row r="8" spans="1:8" x14ac:dyDescent="0.35">
      <c r="A8" s="2" t="s">
        <v>6</v>
      </c>
      <c r="B8" s="31">
        <v>2</v>
      </c>
      <c r="C8" s="31">
        <v>3</v>
      </c>
      <c r="D8" s="31">
        <v>1</v>
      </c>
      <c r="E8" s="31">
        <v>3</v>
      </c>
      <c r="F8" s="31">
        <v>9</v>
      </c>
      <c r="G8" s="31">
        <v>142</v>
      </c>
      <c r="H8" s="9">
        <f t="shared" ref="H8:H33" si="0">+F8/G8</f>
        <v>6.3380281690140844E-2</v>
      </c>
    </row>
    <row r="9" spans="1:8" x14ac:dyDescent="0.35">
      <c r="A9" s="2" t="s">
        <v>7</v>
      </c>
      <c r="B9" s="31">
        <v>7</v>
      </c>
      <c r="C9" s="31">
        <v>5</v>
      </c>
      <c r="D9" s="31">
        <v>0</v>
      </c>
      <c r="E9" s="31">
        <v>5</v>
      </c>
      <c r="F9" s="31">
        <v>17</v>
      </c>
      <c r="G9" s="31">
        <v>295</v>
      </c>
      <c r="H9" s="9">
        <f t="shared" si="0"/>
        <v>5.7627118644067797E-2</v>
      </c>
    </row>
    <row r="10" spans="1:8" x14ac:dyDescent="0.35">
      <c r="A10" s="2" t="s">
        <v>8</v>
      </c>
      <c r="B10" s="31">
        <v>12</v>
      </c>
      <c r="C10" s="31">
        <v>9</v>
      </c>
      <c r="D10" s="31">
        <v>2</v>
      </c>
      <c r="E10" s="31">
        <v>16</v>
      </c>
      <c r="F10" s="31">
        <v>39</v>
      </c>
      <c r="G10" s="31">
        <v>409</v>
      </c>
      <c r="H10" s="9">
        <f t="shared" si="0"/>
        <v>9.5354523227383858E-2</v>
      </c>
    </row>
    <row r="11" spans="1:8" x14ac:dyDescent="0.35">
      <c r="A11" s="2" t="s">
        <v>9</v>
      </c>
      <c r="B11" s="31">
        <v>484</v>
      </c>
      <c r="C11" s="31">
        <v>364</v>
      </c>
      <c r="D11" s="31">
        <v>18</v>
      </c>
      <c r="E11" s="31">
        <v>515</v>
      </c>
      <c r="F11" s="32">
        <v>1381</v>
      </c>
      <c r="G11" s="32">
        <v>11080</v>
      </c>
      <c r="H11" s="9">
        <f t="shared" si="0"/>
        <v>0.12463898916967509</v>
      </c>
    </row>
    <row r="12" spans="1:8" x14ac:dyDescent="0.35">
      <c r="A12" s="2" t="s">
        <v>10</v>
      </c>
      <c r="B12" s="32">
        <v>1399</v>
      </c>
      <c r="C12" s="31">
        <v>927</v>
      </c>
      <c r="D12" s="31">
        <v>108</v>
      </c>
      <c r="E12" s="32">
        <v>1612</v>
      </c>
      <c r="F12" s="32">
        <v>4046</v>
      </c>
      <c r="G12" s="32">
        <v>27152</v>
      </c>
      <c r="H12" s="9">
        <f t="shared" si="0"/>
        <v>0.14901296405421333</v>
      </c>
    </row>
    <row r="13" spans="1:8" x14ac:dyDescent="0.35">
      <c r="A13" s="2" t="s">
        <v>11</v>
      </c>
      <c r="B13" s="32">
        <v>2970</v>
      </c>
      <c r="C13" s="32">
        <v>1929</v>
      </c>
      <c r="D13" s="31">
        <v>250</v>
      </c>
      <c r="E13" s="32">
        <v>2869</v>
      </c>
      <c r="F13" s="32">
        <v>8018</v>
      </c>
      <c r="G13" s="32">
        <v>43908</v>
      </c>
      <c r="H13" s="9">
        <f t="shared" si="0"/>
        <v>0.18260909173726883</v>
      </c>
    </row>
    <row r="14" spans="1:8" x14ac:dyDescent="0.35">
      <c r="A14" s="2" t="s">
        <v>12</v>
      </c>
      <c r="B14" s="32">
        <v>5702</v>
      </c>
      <c r="C14" s="32">
        <v>4124</v>
      </c>
      <c r="D14" s="31">
        <v>526</v>
      </c>
      <c r="E14" s="32">
        <v>5088</v>
      </c>
      <c r="F14" s="32">
        <v>15440</v>
      </c>
      <c r="G14" s="32">
        <v>73820</v>
      </c>
      <c r="H14" s="9">
        <f t="shared" si="0"/>
        <v>0.20915740991601192</v>
      </c>
    </row>
    <row r="15" spans="1:8" x14ac:dyDescent="0.35">
      <c r="A15" s="2" t="s">
        <v>13</v>
      </c>
      <c r="B15" s="32">
        <v>2269</v>
      </c>
      <c r="C15" s="32">
        <v>1587</v>
      </c>
      <c r="D15" s="31">
        <v>359</v>
      </c>
      <c r="E15" s="32">
        <v>1879</v>
      </c>
      <c r="F15" s="32">
        <v>6094</v>
      </c>
      <c r="G15" s="32">
        <v>29228</v>
      </c>
      <c r="H15" s="9">
        <f t="shared" si="0"/>
        <v>0.20849869987683042</v>
      </c>
    </row>
    <row r="16" spans="1:8" x14ac:dyDescent="0.35">
      <c r="A16" s="2" t="s">
        <v>14</v>
      </c>
      <c r="B16" s="32">
        <v>2285</v>
      </c>
      <c r="C16" s="32">
        <v>1624</v>
      </c>
      <c r="D16" s="31">
        <v>369</v>
      </c>
      <c r="E16" s="32">
        <v>1944</v>
      </c>
      <c r="F16" s="32">
        <v>6222</v>
      </c>
      <c r="G16" s="32">
        <v>28590</v>
      </c>
      <c r="H16" s="9">
        <f t="shared" si="0"/>
        <v>0.21762854144805877</v>
      </c>
    </row>
    <row r="17" spans="1:8" x14ac:dyDescent="0.35">
      <c r="A17" s="2" t="s">
        <v>15</v>
      </c>
      <c r="B17" s="31">
        <v>52</v>
      </c>
      <c r="C17" s="31">
        <v>6</v>
      </c>
      <c r="D17" s="31">
        <v>5</v>
      </c>
      <c r="E17" s="31">
        <v>0</v>
      </c>
      <c r="F17" s="31">
        <v>63</v>
      </c>
      <c r="G17" s="31">
        <v>774</v>
      </c>
      <c r="H17" s="9">
        <f t="shared" si="0"/>
        <v>8.1395348837209308E-2</v>
      </c>
    </row>
    <row r="18" spans="1:8" x14ac:dyDescent="0.35">
      <c r="A18" s="2" t="s">
        <v>16</v>
      </c>
      <c r="B18" s="31">
        <v>192</v>
      </c>
      <c r="C18" s="31">
        <v>17</v>
      </c>
      <c r="D18" s="31">
        <v>14</v>
      </c>
      <c r="E18" s="31">
        <v>0</v>
      </c>
      <c r="F18" s="31">
        <v>223</v>
      </c>
      <c r="G18" s="32">
        <v>2647</v>
      </c>
      <c r="H18" s="9">
        <f t="shared" si="0"/>
        <v>8.4246316584812991E-2</v>
      </c>
    </row>
    <row r="19" spans="1:8" x14ac:dyDescent="0.35">
      <c r="A19" s="2" t="s">
        <v>17</v>
      </c>
      <c r="B19" s="31">
        <v>392</v>
      </c>
      <c r="C19" s="31">
        <v>57</v>
      </c>
      <c r="D19" s="31">
        <v>42</v>
      </c>
      <c r="E19" s="31">
        <v>0</v>
      </c>
      <c r="F19" s="31">
        <v>491</v>
      </c>
      <c r="G19" s="32">
        <v>5153</v>
      </c>
      <c r="H19" s="9">
        <f t="shared" si="0"/>
        <v>9.5284300407529596E-2</v>
      </c>
    </row>
    <row r="20" spans="1:8" x14ac:dyDescent="0.35">
      <c r="A20" s="2" t="s">
        <v>18</v>
      </c>
      <c r="B20" s="31">
        <v>489</v>
      </c>
      <c r="C20" s="31">
        <v>61</v>
      </c>
      <c r="D20" s="31">
        <v>52</v>
      </c>
      <c r="E20" s="31">
        <v>0</v>
      </c>
      <c r="F20" s="31">
        <v>602</v>
      </c>
      <c r="G20" s="32">
        <v>6768</v>
      </c>
      <c r="H20" s="9">
        <f t="shared" si="0"/>
        <v>8.8947990543735228E-2</v>
      </c>
    </row>
    <row r="21" spans="1:8" x14ac:dyDescent="0.35">
      <c r="A21" s="2" t="s">
        <v>19</v>
      </c>
      <c r="B21" s="31">
        <v>288</v>
      </c>
      <c r="C21" s="31">
        <v>0</v>
      </c>
      <c r="D21" s="31">
        <v>18</v>
      </c>
      <c r="E21" s="31">
        <v>0</v>
      </c>
      <c r="F21" s="31">
        <v>306</v>
      </c>
      <c r="G21" s="32">
        <v>2886</v>
      </c>
      <c r="H21" s="9">
        <f t="shared" si="0"/>
        <v>0.10602910602910603</v>
      </c>
    </row>
    <row r="22" spans="1:8" x14ac:dyDescent="0.35">
      <c r="A22" s="3" t="s">
        <v>20</v>
      </c>
      <c r="B22" s="5">
        <f t="shared" ref="B22:F22" si="1">SUM(B7:B21)</f>
        <v>16543</v>
      </c>
      <c r="C22" s="5">
        <f t="shared" si="1"/>
        <v>10713</v>
      </c>
      <c r="D22" s="5">
        <f t="shared" si="1"/>
        <v>1764</v>
      </c>
      <c r="E22" s="5">
        <f t="shared" si="1"/>
        <v>13932</v>
      </c>
      <c r="F22" s="5">
        <f t="shared" si="1"/>
        <v>42952</v>
      </c>
      <c r="G22" s="5">
        <f>SUM(G7:G21)</f>
        <v>232889</v>
      </c>
      <c r="H22" s="10">
        <f t="shared" si="0"/>
        <v>0.18443120971793431</v>
      </c>
    </row>
    <row r="23" spans="1:8" x14ac:dyDescent="0.35">
      <c r="A23" s="2" t="s">
        <v>21</v>
      </c>
      <c r="B23" s="31">
        <v>343</v>
      </c>
      <c r="C23" s="31">
        <v>219</v>
      </c>
      <c r="D23" s="31">
        <v>66</v>
      </c>
      <c r="E23" s="31">
        <v>462</v>
      </c>
      <c r="F23" s="32">
        <v>1090</v>
      </c>
      <c r="G23" s="32">
        <v>10472</v>
      </c>
      <c r="H23" s="9">
        <f t="shared" si="0"/>
        <v>0.10408708938120703</v>
      </c>
    </row>
    <row r="24" spans="1:8" x14ac:dyDescent="0.35">
      <c r="A24" s="2" t="s">
        <v>22</v>
      </c>
      <c r="B24" s="32">
        <v>1441</v>
      </c>
      <c r="C24" s="31">
        <v>704</v>
      </c>
      <c r="D24" s="31">
        <v>201</v>
      </c>
      <c r="E24" s="32">
        <v>1133</v>
      </c>
      <c r="F24" s="32">
        <v>3479</v>
      </c>
      <c r="G24" s="32">
        <v>27477</v>
      </c>
      <c r="H24" s="9">
        <f t="shared" si="0"/>
        <v>0.12661498708010335</v>
      </c>
    </row>
    <row r="25" spans="1:8" x14ac:dyDescent="0.35">
      <c r="A25" s="2" t="s">
        <v>23</v>
      </c>
      <c r="B25" s="32">
        <v>4193</v>
      </c>
      <c r="C25" s="32">
        <v>2924</v>
      </c>
      <c r="D25" s="31">
        <v>570</v>
      </c>
      <c r="E25" s="32">
        <v>5447</v>
      </c>
      <c r="F25" s="32">
        <v>13134</v>
      </c>
      <c r="G25" s="32">
        <v>92617</v>
      </c>
      <c r="H25" s="9">
        <f t="shared" si="0"/>
        <v>0.14180981893172959</v>
      </c>
    </row>
    <row r="26" spans="1:8" x14ac:dyDescent="0.35">
      <c r="A26" s="2" t="s">
        <v>24</v>
      </c>
      <c r="B26" s="32">
        <v>7054</v>
      </c>
      <c r="C26" s="32">
        <v>7434</v>
      </c>
      <c r="D26" s="32">
        <v>1208</v>
      </c>
      <c r="E26" s="32">
        <v>7093</v>
      </c>
      <c r="F26" s="32">
        <v>22789</v>
      </c>
      <c r="G26" s="32">
        <v>160725</v>
      </c>
      <c r="H26" s="9">
        <f t="shared" si="0"/>
        <v>0.14178876963757972</v>
      </c>
    </row>
    <row r="27" spans="1:8" x14ac:dyDescent="0.35">
      <c r="A27" s="2" t="s">
        <v>25</v>
      </c>
      <c r="B27" s="32">
        <v>10200</v>
      </c>
      <c r="C27" s="32">
        <v>14778</v>
      </c>
      <c r="D27" s="32">
        <v>2617</v>
      </c>
      <c r="E27" s="32">
        <v>11370</v>
      </c>
      <c r="F27" s="32">
        <v>38965</v>
      </c>
      <c r="G27" s="32">
        <v>226193</v>
      </c>
      <c r="H27" s="9">
        <f t="shared" si="0"/>
        <v>0.17226439368150209</v>
      </c>
    </row>
    <row r="28" spans="1:8" x14ac:dyDescent="0.35">
      <c r="A28" s="2" t="s">
        <v>26</v>
      </c>
      <c r="B28" s="32">
        <v>17119</v>
      </c>
      <c r="C28" s="32">
        <v>12413</v>
      </c>
      <c r="D28" s="32">
        <v>3578</v>
      </c>
      <c r="E28" s="32">
        <v>11312</v>
      </c>
      <c r="F28" s="32">
        <v>44422</v>
      </c>
      <c r="G28" s="32">
        <v>253718</v>
      </c>
      <c r="H28" s="9">
        <f t="shared" si="0"/>
        <v>0.17508414854287044</v>
      </c>
    </row>
    <row r="29" spans="1:8" x14ac:dyDescent="0.35">
      <c r="A29" s="2" t="s">
        <v>27</v>
      </c>
      <c r="B29" s="32">
        <v>7947</v>
      </c>
      <c r="C29" s="32">
        <v>10592</v>
      </c>
      <c r="D29" s="32">
        <v>3542</v>
      </c>
      <c r="E29" s="32">
        <v>13186</v>
      </c>
      <c r="F29" s="32">
        <v>35267</v>
      </c>
      <c r="G29" s="32">
        <v>189579</v>
      </c>
      <c r="H29" s="9">
        <f t="shared" si="0"/>
        <v>0.18602798833204098</v>
      </c>
    </row>
    <row r="30" spans="1:8" x14ac:dyDescent="0.35">
      <c r="A30" s="2" t="s">
        <v>28</v>
      </c>
      <c r="B30" s="32">
        <v>4323</v>
      </c>
      <c r="C30" s="32">
        <v>3948</v>
      </c>
      <c r="D30" s="32">
        <v>2174</v>
      </c>
      <c r="E30" s="32">
        <v>1794</v>
      </c>
      <c r="F30" s="32">
        <v>12239</v>
      </c>
      <c r="G30" s="32">
        <v>71703</v>
      </c>
      <c r="H30" s="9">
        <f t="shared" si="0"/>
        <v>0.17069020822001868</v>
      </c>
    </row>
    <row r="31" spans="1:8" x14ac:dyDescent="0.35">
      <c r="A31" s="2" t="s">
        <v>29</v>
      </c>
      <c r="B31" s="32">
        <v>4154</v>
      </c>
      <c r="C31" s="32">
        <v>2912</v>
      </c>
      <c r="D31" s="31">
        <v>901</v>
      </c>
      <c r="E31" s="32">
        <v>2408</v>
      </c>
      <c r="F31" s="32">
        <v>10375</v>
      </c>
      <c r="G31" s="32">
        <v>60453</v>
      </c>
      <c r="H31" s="9">
        <f t="shared" si="0"/>
        <v>0.171620928655319</v>
      </c>
    </row>
    <row r="32" spans="1:8" x14ac:dyDescent="0.35">
      <c r="A32" s="3" t="s">
        <v>30</v>
      </c>
      <c r="B32" s="5">
        <v>56774</v>
      </c>
      <c r="C32" s="5">
        <v>55924</v>
      </c>
      <c r="D32" s="5">
        <v>14857</v>
      </c>
      <c r="E32" s="5">
        <v>54205</v>
      </c>
      <c r="F32" s="5">
        <v>181760</v>
      </c>
      <c r="G32" s="5">
        <f>SUM(G23:G31)</f>
        <v>1092937</v>
      </c>
      <c r="H32" s="10">
        <f t="shared" si="0"/>
        <v>0.1663041877070682</v>
      </c>
    </row>
    <row r="33" spans="1:8" ht="39" x14ac:dyDescent="0.35">
      <c r="A33" s="6" t="s">
        <v>36</v>
      </c>
      <c r="B33" s="7">
        <f>B22+B32</f>
        <v>73317</v>
      </c>
      <c r="C33" s="7">
        <f t="shared" ref="C33:E33" si="2">C22+C32</f>
        <v>66637</v>
      </c>
      <c r="D33" s="7">
        <f t="shared" si="2"/>
        <v>16621</v>
      </c>
      <c r="E33" s="7">
        <f t="shared" si="2"/>
        <v>68137</v>
      </c>
      <c r="F33" s="7">
        <f>F22+F32</f>
        <v>224712</v>
      </c>
      <c r="G33" s="7">
        <f>G22+G32</f>
        <v>1325826</v>
      </c>
      <c r="H33" s="11">
        <f t="shared" si="0"/>
        <v>0.16948830389508127</v>
      </c>
    </row>
    <row r="34" spans="1:8" ht="29" x14ac:dyDescent="0.35">
      <c r="A34" s="12" t="s">
        <v>40</v>
      </c>
      <c r="B34" s="13">
        <v>1045</v>
      </c>
      <c r="C34" s="13">
        <v>1230</v>
      </c>
      <c r="D34" s="17" t="s">
        <v>37</v>
      </c>
      <c r="E34" s="13">
        <v>1176</v>
      </c>
      <c r="F34" s="13">
        <f>SUM(B34:E34)</f>
        <v>3451</v>
      </c>
      <c r="G34" s="13">
        <v>13210</v>
      </c>
      <c r="H34" s="14">
        <f>F34/G34</f>
        <v>0.26124148372445116</v>
      </c>
    </row>
    <row r="35" spans="1:8" ht="43.5" x14ac:dyDescent="0.35">
      <c r="A35" s="19" t="s">
        <v>38</v>
      </c>
      <c r="B35" s="15">
        <f>SUM(B33:B34)</f>
        <v>74362</v>
      </c>
      <c r="C35" s="15">
        <f t="shared" ref="C35:G35" si="3">SUM(C33:C34)</f>
        <v>67867</v>
      </c>
      <c r="D35" s="15">
        <f t="shared" si="3"/>
        <v>16621</v>
      </c>
      <c r="E35" s="15">
        <f t="shared" si="3"/>
        <v>69313</v>
      </c>
      <c r="F35" s="15">
        <f t="shared" si="3"/>
        <v>228163</v>
      </c>
      <c r="G35" s="15">
        <f t="shared" si="3"/>
        <v>1339036</v>
      </c>
      <c r="H35" s="16">
        <f>F35/G35</f>
        <v>0.17039347709844993</v>
      </c>
    </row>
  </sheetData>
  <mergeCells count="7">
    <mergeCell ref="A1:H1"/>
    <mergeCell ref="A2:H2"/>
    <mergeCell ref="A3:H3"/>
    <mergeCell ref="A4:H4"/>
    <mergeCell ref="A5:F5"/>
    <mergeCell ref="G5:G6"/>
    <mergeCell ref="H5:H6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workbookViewId="0">
      <pane ySplit="6" topLeftCell="A7" activePane="bottomLeft" state="frozen"/>
      <selection pane="bottomLeft" activeCell="A2" sqref="A2:H2"/>
    </sheetView>
  </sheetViews>
  <sheetFormatPr defaultRowHeight="14.5" x14ac:dyDescent="0.35"/>
  <cols>
    <col min="1" max="1" width="22.26953125" style="1" customWidth="1"/>
    <col min="4" max="4" width="12.81640625" bestFit="1" customWidth="1"/>
  </cols>
  <sheetData>
    <row r="1" spans="1:8" ht="18.5" x14ac:dyDescent="0.45">
      <c r="A1" s="20" t="s">
        <v>35</v>
      </c>
      <c r="B1" s="21"/>
      <c r="C1" s="21"/>
      <c r="D1" s="21"/>
      <c r="E1" s="21"/>
      <c r="F1" s="21"/>
      <c r="G1" s="21"/>
      <c r="H1" s="21"/>
    </row>
    <row r="2" spans="1:8" ht="18.5" x14ac:dyDescent="0.45">
      <c r="A2" s="28" t="s">
        <v>49</v>
      </c>
      <c r="B2" s="29"/>
      <c r="C2" s="29"/>
      <c r="D2" s="29"/>
      <c r="E2" s="29"/>
      <c r="F2" s="29"/>
      <c r="G2" s="29"/>
      <c r="H2" s="30"/>
    </row>
    <row r="3" spans="1:8" ht="18.5" x14ac:dyDescent="0.45">
      <c r="A3" s="21" t="s">
        <v>39</v>
      </c>
      <c r="B3" s="21"/>
      <c r="C3" s="21"/>
      <c r="D3" s="21"/>
      <c r="E3" s="21"/>
      <c r="F3" s="21"/>
      <c r="G3" s="21"/>
      <c r="H3" s="21"/>
    </row>
    <row r="4" spans="1:8" x14ac:dyDescent="0.35">
      <c r="A4" s="22"/>
      <c r="B4" s="23"/>
      <c r="C4" s="23"/>
      <c r="D4" s="23"/>
      <c r="E4" s="23"/>
      <c r="F4" s="23"/>
      <c r="G4" s="23"/>
      <c r="H4" s="23"/>
    </row>
    <row r="5" spans="1:8" x14ac:dyDescent="0.35">
      <c r="A5" s="24" t="s">
        <v>33</v>
      </c>
      <c r="B5" s="25"/>
      <c r="C5" s="25"/>
      <c r="D5" s="25"/>
      <c r="E5" s="25"/>
      <c r="F5" s="25"/>
      <c r="G5" s="27" t="s">
        <v>31</v>
      </c>
      <c r="H5" s="27" t="s">
        <v>34</v>
      </c>
    </row>
    <row r="6" spans="1:8" s="1" customFormat="1" x14ac:dyDescent="0.35">
      <c r="A6" s="2" t="s">
        <v>32</v>
      </c>
      <c r="B6" s="18" t="s">
        <v>0</v>
      </c>
      <c r="C6" s="18" t="s">
        <v>1</v>
      </c>
      <c r="D6" s="18" t="s">
        <v>2</v>
      </c>
      <c r="E6" s="18" t="s">
        <v>3</v>
      </c>
      <c r="F6" s="18" t="s">
        <v>4</v>
      </c>
      <c r="G6" s="27"/>
      <c r="H6" s="27"/>
    </row>
    <row r="7" spans="1:8" x14ac:dyDescent="0.35">
      <c r="A7" s="2" t="s">
        <v>5</v>
      </c>
      <c r="B7" s="31">
        <v>0</v>
      </c>
      <c r="C7" s="31">
        <v>0</v>
      </c>
      <c r="D7" s="31">
        <v>0</v>
      </c>
      <c r="E7" s="31">
        <v>2</v>
      </c>
      <c r="F7" s="31">
        <v>2</v>
      </c>
      <c r="G7" s="31">
        <v>45</v>
      </c>
      <c r="H7" s="9">
        <f>+F7/G7</f>
        <v>4.4444444444444446E-2</v>
      </c>
    </row>
    <row r="8" spans="1:8" x14ac:dyDescent="0.35">
      <c r="A8" s="2" t="s">
        <v>6</v>
      </c>
      <c r="B8" s="31">
        <v>2</v>
      </c>
      <c r="C8" s="31">
        <v>3</v>
      </c>
      <c r="D8" s="31">
        <v>1</v>
      </c>
      <c r="E8" s="31">
        <v>3</v>
      </c>
      <c r="F8" s="31">
        <v>9</v>
      </c>
      <c r="G8" s="31">
        <v>153</v>
      </c>
      <c r="H8" s="9">
        <f t="shared" ref="H8:H33" si="0">+F8/G8</f>
        <v>5.8823529411764705E-2</v>
      </c>
    </row>
    <row r="9" spans="1:8" x14ac:dyDescent="0.35">
      <c r="A9" s="2" t="s">
        <v>7</v>
      </c>
      <c r="B9" s="31">
        <v>5</v>
      </c>
      <c r="C9" s="31">
        <v>6</v>
      </c>
      <c r="D9" s="31">
        <v>0</v>
      </c>
      <c r="E9" s="31">
        <v>8</v>
      </c>
      <c r="F9" s="31">
        <v>19</v>
      </c>
      <c r="G9" s="31">
        <v>281</v>
      </c>
      <c r="H9" s="9">
        <f t="shared" si="0"/>
        <v>6.7615658362989328E-2</v>
      </c>
    </row>
    <row r="10" spans="1:8" x14ac:dyDescent="0.35">
      <c r="A10" s="2" t="s">
        <v>8</v>
      </c>
      <c r="B10" s="31">
        <v>15</v>
      </c>
      <c r="C10" s="31">
        <v>6</v>
      </c>
      <c r="D10" s="31">
        <v>2</v>
      </c>
      <c r="E10" s="31">
        <v>17</v>
      </c>
      <c r="F10" s="31">
        <v>40</v>
      </c>
      <c r="G10" s="31">
        <v>417</v>
      </c>
      <c r="H10" s="9">
        <f t="shared" si="0"/>
        <v>9.5923261390887291E-2</v>
      </c>
    </row>
    <row r="11" spans="1:8" x14ac:dyDescent="0.35">
      <c r="A11" s="2" t="s">
        <v>9</v>
      </c>
      <c r="B11" s="31">
        <v>497</v>
      </c>
      <c r="C11" s="31">
        <v>398</v>
      </c>
      <c r="D11" s="31">
        <v>21</v>
      </c>
      <c r="E11" s="31">
        <v>528</v>
      </c>
      <c r="F11" s="32">
        <v>1444</v>
      </c>
      <c r="G11" s="32">
        <v>11246</v>
      </c>
      <c r="H11" s="9">
        <f t="shared" si="0"/>
        <v>0.12840120931886892</v>
      </c>
    </row>
    <row r="12" spans="1:8" x14ac:dyDescent="0.35">
      <c r="A12" s="2" t="s">
        <v>10</v>
      </c>
      <c r="B12" s="32">
        <v>1515</v>
      </c>
      <c r="C12" s="31">
        <v>945</v>
      </c>
      <c r="D12" s="31">
        <v>125</v>
      </c>
      <c r="E12" s="32">
        <v>1648</v>
      </c>
      <c r="F12" s="32">
        <v>4233</v>
      </c>
      <c r="G12" s="32">
        <v>27569</v>
      </c>
      <c r="H12" s="9">
        <f t="shared" si="0"/>
        <v>0.15354202183612028</v>
      </c>
    </row>
    <row r="13" spans="1:8" x14ac:dyDescent="0.35">
      <c r="A13" s="2" t="s">
        <v>11</v>
      </c>
      <c r="B13" s="32">
        <v>3049</v>
      </c>
      <c r="C13" s="32">
        <v>2063</v>
      </c>
      <c r="D13" s="31">
        <v>260</v>
      </c>
      <c r="E13" s="32">
        <v>2996</v>
      </c>
      <c r="F13" s="32">
        <v>8368</v>
      </c>
      <c r="G13" s="32">
        <v>45066</v>
      </c>
      <c r="H13" s="9">
        <f t="shared" si="0"/>
        <v>0.1856832201659788</v>
      </c>
    </row>
    <row r="14" spans="1:8" x14ac:dyDescent="0.35">
      <c r="A14" s="2" t="s">
        <v>12</v>
      </c>
      <c r="B14" s="32">
        <v>5509</v>
      </c>
      <c r="C14" s="32">
        <v>4258</v>
      </c>
      <c r="D14" s="31">
        <v>538</v>
      </c>
      <c r="E14" s="32">
        <v>5218</v>
      </c>
      <c r="F14" s="32">
        <v>15523</v>
      </c>
      <c r="G14" s="32">
        <v>72602</v>
      </c>
      <c r="H14" s="9">
        <f t="shared" si="0"/>
        <v>0.21380953692735738</v>
      </c>
    </row>
    <row r="15" spans="1:8" x14ac:dyDescent="0.35">
      <c r="A15" s="2" t="s">
        <v>13</v>
      </c>
      <c r="B15" s="32">
        <v>2616</v>
      </c>
      <c r="C15" s="32">
        <v>1605</v>
      </c>
      <c r="D15" s="31">
        <v>396</v>
      </c>
      <c r="E15" s="32">
        <v>1972</v>
      </c>
      <c r="F15" s="32">
        <v>6589</v>
      </c>
      <c r="G15" s="32">
        <v>31411</v>
      </c>
      <c r="H15" s="9">
        <f t="shared" si="0"/>
        <v>0.20976727897870173</v>
      </c>
    </row>
    <row r="16" spans="1:8" x14ac:dyDescent="0.35">
      <c r="A16" s="2" t="s">
        <v>14</v>
      </c>
      <c r="B16" s="32">
        <v>2303</v>
      </c>
      <c r="C16" s="32">
        <v>1627</v>
      </c>
      <c r="D16" s="31">
        <v>378</v>
      </c>
      <c r="E16" s="32">
        <v>1933</v>
      </c>
      <c r="F16" s="32">
        <v>6241</v>
      </c>
      <c r="G16" s="32">
        <v>27145</v>
      </c>
      <c r="H16" s="9">
        <f t="shared" si="0"/>
        <v>0.22991342788727206</v>
      </c>
    </row>
    <row r="17" spans="1:8" x14ac:dyDescent="0.35">
      <c r="A17" s="2" t="s">
        <v>15</v>
      </c>
      <c r="B17" s="31">
        <v>46</v>
      </c>
      <c r="C17" s="31">
        <v>6</v>
      </c>
      <c r="D17" s="31">
        <v>6</v>
      </c>
      <c r="E17" s="31">
        <v>0</v>
      </c>
      <c r="F17" s="31">
        <v>58</v>
      </c>
      <c r="G17" s="31">
        <v>749</v>
      </c>
      <c r="H17" s="9">
        <f t="shared" si="0"/>
        <v>7.7436582109479304E-2</v>
      </c>
    </row>
    <row r="18" spans="1:8" x14ac:dyDescent="0.35">
      <c r="A18" s="2" t="s">
        <v>16</v>
      </c>
      <c r="B18" s="31">
        <v>174</v>
      </c>
      <c r="C18" s="31">
        <v>25</v>
      </c>
      <c r="D18" s="31">
        <v>12</v>
      </c>
      <c r="E18" s="31">
        <v>0</v>
      </c>
      <c r="F18" s="31">
        <v>211</v>
      </c>
      <c r="G18" s="32">
        <v>2657</v>
      </c>
      <c r="H18" s="9">
        <f t="shared" si="0"/>
        <v>7.9412871659766654E-2</v>
      </c>
    </row>
    <row r="19" spans="1:8" x14ac:dyDescent="0.35">
      <c r="A19" s="2" t="s">
        <v>17</v>
      </c>
      <c r="B19" s="31">
        <v>390</v>
      </c>
      <c r="C19" s="31">
        <v>65</v>
      </c>
      <c r="D19" s="31">
        <v>39</v>
      </c>
      <c r="E19" s="31">
        <v>0</v>
      </c>
      <c r="F19" s="31">
        <v>494</v>
      </c>
      <c r="G19" s="32">
        <v>4975</v>
      </c>
      <c r="H19" s="9">
        <f t="shared" si="0"/>
        <v>9.9296482412060308E-2</v>
      </c>
    </row>
    <row r="20" spans="1:8" x14ac:dyDescent="0.35">
      <c r="A20" s="2" t="s">
        <v>18</v>
      </c>
      <c r="B20" s="31">
        <v>526</v>
      </c>
      <c r="C20" s="31">
        <v>69</v>
      </c>
      <c r="D20" s="31">
        <v>55</v>
      </c>
      <c r="E20" s="31">
        <v>0</v>
      </c>
      <c r="F20" s="31">
        <v>650</v>
      </c>
      <c r="G20" s="32">
        <v>7078</v>
      </c>
      <c r="H20" s="9">
        <f t="shared" si="0"/>
        <v>9.1833851370443628E-2</v>
      </c>
    </row>
    <row r="21" spans="1:8" x14ac:dyDescent="0.35">
      <c r="A21" s="2" t="s">
        <v>19</v>
      </c>
      <c r="B21" s="31">
        <v>304</v>
      </c>
      <c r="C21" s="31">
        <v>0</v>
      </c>
      <c r="D21" s="31">
        <v>14</v>
      </c>
      <c r="E21" s="31">
        <v>0</v>
      </c>
      <c r="F21" s="31">
        <v>318</v>
      </c>
      <c r="G21" s="32">
        <v>2942</v>
      </c>
      <c r="H21" s="9">
        <f t="shared" si="0"/>
        <v>0.10808973487423522</v>
      </c>
    </row>
    <row r="22" spans="1:8" x14ac:dyDescent="0.35">
      <c r="A22" s="3" t="s">
        <v>20</v>
      </c>
      <c r="B22" s="5">
        <f t="shared" ref="B22:G22" si="1">SUM(B7:B21)</f>
        <v>16951</v>
      </c>
      <c r="C22" s="5">
        <f t="shared" si="1"/>
        <v>11076</v>
      </c>
      <c r="D22" s="5">
        <f t="shared" si="1"/>
        <v>1847</v>
      </c>
      <c r="E22" s="5">
        <f t="shared" si="1"/>
        <v>14325</v>
      </c>
      <c r="F22" s="5">
        <f t="shared" si="1"/>
        <v>44199</v>
      </c>
      <c r="G22" s="5">
        <f t="shared" si="1"/>
        <v>234336</v>
      </c>
      <c r="H22" s="10">
        <f t="shared" si="0"/>
        <v>0.18861378533387957</v>
      </c>
    </row>
    <row r="23" spans="1:8" x14ac:dyDescent="0.35">
      <c r="A23" s="2" t="s">
        <v>21</v>
      </c>
      <c r="B23" s="31">
        <v>351</v>
      </c>
      <c r="C23" s="31">
        <v>238</v>
      </c>
      <c r="D23" s="31">
        <v>66</v>
      </c>
      <c r="E23" s="31">
        <v>476</v>
      </c>
      <c r="F23" s="32">
        <v>1131</v>
      </c>
      <c r="G23" s="32">
        <v>10414</v>
      </c>
      <c r="H23" s="9">
        <f t="shared" si="0"/>
        <v>0.10860380257345881</v>
      </c>
    </row>
    <row r="24" spans="1:8" x14ac:dyDescent="0.35">
      <c r="A24" s="2" t="s">
        <v>22</v>
      </c>
      <c r="B24" s="32">
        <v>1445</v>
      </c>
      <c r="C24" s="31">
        <v>743</v>
      </c>
      <c r="D24" s="31">
        <v>222</v>
      </c>
      <c r="E24" s="32">
        <v>1170</v>
      </c>
      <c r="F24" s="32">
        <v>3580</v>
      </c>
      <c r="G24" s="32">
        <v>27271</v>
      </c>
      <c r="H24" s="9">
        <f t="shared" si="0"/>
        <v>0.13127498074878075</v>
      </c>
    </row>
    <row r="25" spans="1:8" x14ac:dyDescent="0.35">
      <c r="A25" s="2" t="s">
        <v>23</v>
      </c>
      <c r="B25" s="32">
        <v>4212</v>
      </c>
      <c r="C25" s="32">
        <v>3058</v>
      </c>
      <c r="D25" s="31">
        <v>577</v>
      </c>
      <c r="E25" s="32">
        <v>5432</v>
      </c>
      <c r="F25" s="32">
        <v>13279</v>
      </c>
      <c r="G25" s="32">
        <v>93945</v>
      </c>
      <c r="H25" s="9">
        <f t="shared" si="0"/>
        <v>0.1413486614508489</v>
      </c>
    </row>
    <row r="26" spans="1:8" x14ac:dyDescent="0.35">
      <c r="A26" s="2" t="s">
        <v>24</v>
      </c>
      <c r="B26" s="32">
        <v>7299</v>
      </c>
      <c r="C26" s="32">
        <v>7853</v>
      </c>
      <c r="D26" s="32">
        <v>1289</v>
      </c>
      <c r="E26" s="32">
        <v>7453</v>
      </c>
      <c r="F26" s="32">
        <v>23894</v>
      </c>
      <c r="G26" s="32">
        <v>167362</v>
      </c>
      <c r="H26" s="9">
        <f t="shared" si="0"/>
        <v>0.14276837035886283</v>
      </c>
    </row>
    <row r="27" spans="1:8" x14ac:dyDescent="0.35">
      <c r="A27" s="2" t="s">
        <v>25</v>
      </c>
      <c r="B27" s="32">
        <v>10517</v>
      </c>
      <c r="C27" s="32">
        <v>15265</v>
      </c>
      <c r="D27" s="32">
        <v>2390</v>
      </c>
      <c r="E27" s="32">
        <v>11500</v>
      </c>
      <c r="F27" s="32">
        <v>39672</v>
      </c>
      <c r="G27" s="32">
        <v>225035</v>
      </c>
      <c r="H27" s="9">
        <f t="shared" si="0"/>
        <v>0.1762925767102895</v>
      </c>
    </row>
    <row r="28" spans="1:8" x14ac:dyDescent="0.35">
      <c r="A28" s="2" t="s">
        <v>26</v>
      </c>
      <c r="B28" s="32">
        <v>17559</v>
      </c>
      <c r="C28" s="32">
        <v>13729</v>
      </c>
      <c r="D28" s="32">
        <v>3653</v>
      </c>
      <c r="E28" s="32">
        <v>12613</v>
      </c>
      <c r="F28" s="32">
        <v>47554</v>
      </c>
      <c r="G28" s="32">
        <v>265002</v>
      </c>
      <c r="H28" s="9">
        <f t="shared" si="0"/>
        <v>0.17944770228149221</v>
      </c>
    </row>
    <row r="29" spans="1:8" x14ac:dyDescent="0.35">
      <c r="A29" s="2" t="s">
        <v>27</v>
      </c>
      <c r="B29" s="32">
        <v>9320</v>
      </c>
      <c r="C29" s="32">
        <v>10502</v>
      </c>
      <c r="D29" s="32">
        <v>4042</v>
      </c>
      <c r="E29" s="32">
        <v>12948</v>
      </c>
      <c r="F29" s="32">
        <v>36812</v>
      </c>
      <c r="G29" s="32">
        <v>192764</v>
      </c>
      <c r="H29" s="9">
        <f t="shared" si="0"/>
        <v>0.19096926812060344</v>
      </c>
    </row>
    <row r="30" spans="1:8" x14ac:dyDescent="0.35">
      <c r="A30" s="2" t="s">
        <v>28</v>
      </c>
      <c r="B30" s="32">
        <v>4036</v>
      </c>
      <c r="C30" s="32">
        <v>3715</v>
      </c>
      <c r="D30" s="32">
        <v>1604</v>
      </c>
      <c r="E30" s="32">
        <v>1882</v>
      </c>
      <c r="F30" s="32">
        <v>11237</v>
      </c>
      <c r="G30" s="32">
        <v>66465</v>
      </c>
      <c r="H30" s="9">
        <f t="shared" si="0"/>
        <v>0.16906642593846385</v>
      </c>
    </row>
    <row r="31" spans="1:8" x14ac:dyDescent="0.35">
      <c r="A31" s="2" t="s">
        <v>29</v>
      </c>
      <c r="B31" s="32">
        <v>2855</v>
      </c>
      <c r="C31" s="32">
        <v>3450</v>
      </c>
      <c r="D31" s="31">
        <v>458</v>
      </c>
      <c r="E31" s="32">
        <v>1765</v>
      </c>
      <c r="F31" s="32">
        <v>8528</v>
      </c>
      <c r="G31" s="32">
        <v>50867</v>
      </c>
      <c r="H31" s="9">
        <f t="shared" si="0"/>
        <v>0.16765289873591915</v>
      </c>
    </row>
    <row r="32" spans="1:8" x14ac:dyDescent="0.35">
      <c r="A32" s="3" t="s">
        <v>30</v>
      </c>
      <c r="B32" s="5">
        <f>SUM(B23:B31)</f>
        <v>57594</v>
      </c>
      <c r="C32" s="5">
        <f t="shared" ref="C32:F32" si="2">SUM(C23:C31)</f>
        <v>58553</v>
      </c>
      <c r="D32" s="5">
        <f t="shared" si="2"/>
        <v>14301</v>
      </c>
      <c r="E32" s="5">
        <f t="shared" si="2"/>
        <v>55239</v>
      </c>
      <c r="F32" s="5">
        <f t="shared" si="2"/>
        <v>185687</v>
      </c>
      <c r="G32" s="5">
        <f>SUM(G23:G31)</f>
        <v>1099125</v>
      </c>
      <c r="H32" s="10">
        <f t="shared" si="0"/>
        <v>0.16894074832252928</v>
      </c>
    </row>
    <row r="33" spans="1:8" ht="39" x14ac:dyDescent="0.35">
      <c r="A33" s="6" t="s">
        <v>36</v>
      </c>
      <c r="B33" s="7">
        <f>B22+B32</f>
        <v>74545</v>
      </c>
      <c r="C33" s="7">
        <f t="shared" ref="C33:E33" si="3">C22+C32</f>
        <v>69629</v>
      </c>
      <c r="D33" s="7">
        <f t="shared" si="3"/>
        <v>16148</v>
      </c>
      <c r="E33" s="7">
        <f t="shared" si="3"/>
        <v>69564</v>
      </c>
      <c r="F33" s="7">
        <f>F22+F32</f>
        <v>229886</v>
      </c>
      <c r="G33" s="7">
        <f>G22+G32</f>
        <v>1333461</v>
      </c>
      <c r="H33" s="11">
        <f t="shared" si="0"/>
        <v>0.17239799289218058</v>
      </c>
    </row>
    <row r="34" spans="1:8" ht="29" x14ac:dyDescent="0.35">
      <c r="A34" s="12" t="s">
        <v>40</v>
      </c>
      <c r="B34" s="13">
        <v>1070</v>
      </c>
      <c r="C34" s="13">
        <v>1285</v>
      </c>
      <c r="D34" s="17" t="s">
        <v>37</v>
      </c>
      <c r="E34" s="13">
        <v>1194</v>
      </c>
      <c r="F34" s="13">
        <f>SUM(B34:E34)</f>
        <v>3549</v>
      </c>
      <c r="G34" s="13">
        <v>13190</v>
      </c>
      <c r="H34" s="14">
        <f>F34/G34</f>
        <v>0.26906747536012132</v>
      </c>
    </row>
    <row r="35" spans="1:8" ht="43.5" x14ac:dyDescent="0.35">
      <c r="A35" s="19" t="s">
        <v>38</v>
      </c>
      <c r="B35" s="15">
        <f>SUM(B33:B34)</f>
        <v>75615</v>
      </c>
      <c r="C35" s="15">
        <f t="shared" ref="C35:G35" si="4">SUM(C33:C34)</f>
        <v>70914</v>
      </c>
      <c r="D35" s="15">
        <f t="shared" si="4"/>
        <v>16148</v>
      </c>
      <c r="E35" s="15">
        <f t="shared" si="4"/>
        <v>70758</v>
      </c>
      <c r="F35" s="15">
        <f t="shared" si="4"/>
        <v>233435</v>
      </c>
      <c r="G35" s="15">
        <f t="shared" si="4"/>
        <v>1346651</v>
      </c>
      <c r="H35" s="16">
        <f>F35/G35</f>
        <v>0.17334483841767467</v>
      </c>
    </row>
    <row r="37" spans="1:8" x14ac:dyDescent="0.35">
      <c r="A37" s="33"/>
    </row>
  </sheetData>
  <mergeCells count="7">
    <mergeCell ref="A1:H1"/>
    <mergeCell ref="A2:H2"/>
    <mergeCell ref="A3:H3"/>
    <mergeCell ref="A4:H4"/>
    <mergeCell ref="A5:F5"/>
    <mergeCell ref="G5:G6"/>
    <mergeCell ref="H5:H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1209</vt:lpstr>
      <vt:lpstr>1309</vt:lpstr>
      <vt:lpstr>1409</vt:lpstr>
      <vt:lpstr>1509</vt:lpstr>
      <vt:lpstr>1609</vt:lpstr>
      <vt:lpstr>1709</vt:lpstr>
      <vt:lpstr>1809</vt:lpstr>
      <vt:lpstr>1909</vt:lpstr>
      <vt:lpstr>2009</vt:lpstr>
    </vt:vector>
  </TitlesOfParts>
  <Company>Defense Manpower Data Center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Tong, Man K CIV DMDC</dc:creator>
  <cp:lastModifiedBy>Seggerman, Scott L CIV DMDC</cp:lastModifiedBy>
  <cp:lastPrinted>2014-04-14T18:41:07Z</cp:lastPrinted>
  <dcterms:created xsi:type="dcterms:W3CDTF">2012-07-23T22:14:11Z</dcterms:created>
  <dcterms:modified xsi:type="dcterms:W3CDTF">2022-11-08T20:25:16Z</dcterms:modified>
</cp:coreProperties>
</file>